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 iterateDelta="1E-4" concurrentCalc="0"/>
</workbook>
</file>

<file path=xl/calcChain.xml><?xml version="1.0" encoding="utf-8"?>
<calcChain xmlns="http://schemas.openxmlformats.org/spreadsheetml/2006/main">
  <c r="E22" i="4" l="1"/>
  <c r="H22" i="4"/>
  <c r="E21" i="4"/>
  <c r="H21" i="4"/>
  <c r="E20" i="4"/>
  <c r="H20" i="4"/>
  <c r="E19" i="4"/>
  <c r="H19" i="4"/>
  <c r="E18" i="4"/>
  <c r="H18" i="4"/>
  <c r="E17" i="4"/>
  <c r="H17" i="4"/>
  <c r="E16" i="4"/>
  <c r="H16" i="4"/>
  <c r="E15" i="4"/>
  <c r="H15" i="4"/>
  <c r="E14" i="4"/>
  <c r="H14" i="4"/>
  <c r="H61" i="4"/>
  <c r="G61" i="4"/>
  <c r="F61" i="4"/>
  <c r="E61" i="4"/>
  <c r="D61" i="4"/>
  <c r="H59" i="4"/>
  <c r="H57" i="4"/>
  <c r="H55" i="4"/>
  <c r="H53" i="4"/>
  <c r="H51" i="4"/>
  <c r="H49" i="4"/>
  <c r="H47" i="4"/>
  <c r="E59" i="4"/>
  <c r="E57" i="4"/>
  <c r="E55" i="4"/>
  <c r="E53" i="4"/>
  <c r="E51" i="4"/>
  <c r="E49" i="4"/>
  <c r="E47" i="4"/>
  <c r="C61" i="4"/>
  <c r="H39" i="4"/>
  <c r="G39" i="4"/>
  <c r="F39" i="4"/>
  <c r="H37" i="4"/>
  <c r="H36" i="4"/>
  <c r="H35" i="4"/>
  <c r="H34" i="4"/>
  <c r="E39" i="4"/>
  <c r="E37" i="4"/>
  <c r="E36" i="4"/>
  <c r="E35" i="4"/>
  <c r="E34" i="4"/>
  <c r="D39" i="4"/>
  <c r="C39" i="4"/>
  <c r="E13" i="4"/>
  <c r="H13" i="4"/>
  <c r="E12" i="4"/>
  <c r="H12" i="4"/>
  <c r="E11" i="4"/>
  <c r="H11" i="4"/>
  <c r="E10" i="4"/>
  <c r="H10" i="4"/>
  <c r="E9" i="4"/>
  <c r="H9" i="4"/>
  <c r="E8" i="4"/>
  <c r="H8" i="4"/>
  <c r="E7" i="4"/>
  <c r="H7" i="4"/>
  <c r="G25" i="4"/>
  <c r="F25" i="4"/>
  <c r="D25" i="4"/>
  <c r="C25" i="4"/>
  <c r="H25" i="4"/>
  <c r="E25" i="4"/>
  <c r="H40" i="5"/>
  <c r="H39" i="5"/>
  <c r="H38" i="5"/>
  <c r="H37" i="5"/>
  <c r="H36" i="5"/>
  <c r="H34" i="5"/>
  <c r="H33" i="5"/>
  <c r="H32" i="5"/>
  <c r="H31" i="5"/>
  <c r="H30" i="5"/>
  <c r="H29" i="5"/>
  <c r="H28" i="5"/>
  <c r="H25" i="5"/>
  <c r="H27" i="5"/>
  <c r="H26" i="5"/>
  <c r="H23" i="5"/>
  <c r="H22" i="5"/>
  <c r="H20" i="5"/>
  <c r="H18" i="5"/>
  <c r="H17" i="5"/>
  <c r="H13" i="5"/>
  <c r="H12" i="5"/>
  <c r="H10" i="5"/>
  <c r="H8" i="5"/>
  <c r="H7" i="5"/>
  <c r="E40" i="5"/>
  <c r="E39" i="5"/>
  <c r="E38" i="5"/>
  <c r="E36" i="5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/>
  <c r="E20" i="5"/>
  <c r="E19" i="5"/>
  <c r="H19" i="5"/>
  <c r="E18" i="5"/>
  <c r="E17" i="5"/>
  <c r="E14" i="5"/>
  <c r="H14" i="5"/>
  <c r="E13" i="5"/>
  <c r="E12" i="5"/>
  <c r="E11" i="5"/>
  <c r="H11" i="5"/>
  <c r="E10" i="5"/>
  <c r="E9" i="5"/>
  <c r="H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/>
  <c r="E12" i="8"/>
  <c r="H12" i="8"/>
  <c r="E10" i="8"/>
  <c r="H10" i="8"/>
  <c r="E8" i="8"/>
  <c r="H8" i="8"/>
  <c r="E6" i="8"/>
  <c r="D16" i="8"/>
  <c r="C16" i="8"/>
  <c r="E6" i="6"/>
  <c r="H6" i="6"/>
  <c r="E7" i="6"/>
  <c r="H7" i="6"/>
  <c r="E8" i="6"/>
  <c r="H8" i="6"/>
  <c r="E9" i="6"/>
  <c r="H9" i="6"/>
  <c r="E10" i="6"/>
  <c r="H10" i="6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2" i="6"/>
  <c r="H41" i="6"/>
  <c r="H40" i="6"/>
  <c r="H39" i="6"/>
  <c r="H38" i="6"/>
  <c r="H36" i="6"/>
  <c r="H35" i="6"/>
  <c r="H34" i="6"/>
  <c r="H30" i="6"/>
  <c r="H25" i="6"/>
  <c r="H21" i="6"/>
  <c r="H20" i="6"/>
  <c r="H17" i="6"/>
  <c r="H14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H47" i="6"/>
  <c r="E46" i="6"/>
  <c r="E45" i="6"/>
  <c r="E44" i="6"/>
  <c r="H44" i="6"/>
  <c r="E42" i="6"/>
  <c r="E41" i="6"/>
  <c r="E40" i="6"/>
  <c r="E39" i="6"/>
  <c r="E38" i="6"/>
  <c r="E37" i="6"/>
  <c r="H37" i="6"/>
  <c r="E36" i="6"/>
  <c r="E35" i="6"/>
  <c r="E34" i="6"/>
  <c r="E32" i="6"/>
  <c r="H32" i="6"/>
  <c r="E31" i="6"/>
  <c r="H31" i="6"/>
  <c r="E30" i="6"/>
  <c r="E29" i="6"/>
  <c r="H29" i="6"/>
  <c r="E28" i="6"/>
  <c r="H28" i="6"/>
  <c r="E27" i="6"/>
  <c r="H27" i="6"/>
  <c r="E26" i="6"/>
  <c r="H26" i="6"/>
  <c r="E25" i="6"/>
  <c r="E24" i="6"/>
  <c r="H24" i="6"/>
  <c r="E22" i="6"/>
  <c r="H22" i="6"/>
  <c r="E21" i="6"/>
  <c r="E20" i="6"/>
  <c r="E19" i="6"/>
  <c r="H19" i="6"/>
  <c r="E18" i="6"/>
  <c r="H18" i="6"/>
  <c r="E17" i="6"/>
  <c r="E16" i="6"/>
  <c r="H16" i="6"/>
  <c r="E15" i="6"/>
  <c r="H15" i="6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/>
  <c r="C53" i="6"/>
  <c r="C43" i="6"/>
  <c r="C33" i="6"/>
  <c r="C23" i="6"/>
  <c r="C13" i="6"/>
  <c r="C5" i="6"/>
  <c r="C42" i="5"/>
  <c r="H16" i="5"/>
  <c r="H42" i="5"/>
  <c r="G42" i="5"/>
  <c r="F42" i="5"/>
  <c r="D42" i="5"/>
  <c r="H6" i="5"/>
  <c r="E6" i="5"/>
  <c r="E16" i="8"/>
  <c r="H6" i="8"/>
  <c r="H57" i="6"/>
  <c r="E43" i="6"/>
  <c r="H43" i="6"/>
  <c r="E33" i="6"/>
  <c r="H33" i="6"/>
  <c r="E23" i="6"/>
  <c r="H23" i="6"/>
  <c r="D77" i="6"/>
  <c r="C77" i="6"/>
  <c r="F77" i="6"/>
  <c r="G77" i="6"/>
  <c r="E13" i="6"/>
  <c r="H13" i="6"/>
  <c r="E5" i="6"/>
  <c r="E25" i="5"/>
  <c r="E16" i="5"/>
  <c r="H16" i="8"/>
  <c r="E42" i="5"/>
  <c r="E77" i="6"/>
  <c r="H5" i="6"/>
  <c r="H77" i="6"/>
</calcChain>
</file>

<file path=xl/sharedStrings.xml><?xml version="1.0" encoding="utf-8"?>
<sst xmlns="http://schemas.openxmlformats.org/spreadsheetml/2006/main" count="212" uniqueCount="151">
  <si>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</si>
  <si>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</si>
  <si>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</si>
  <si>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</si>
  <si>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</si>
  <si>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</si>
  <si>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</si>
  <si>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</si>
  <si>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</si>
  <si>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</si>
  <si>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</si>
  <si>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</si>
  <si>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</si>
  <si>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</si>
  <si>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</si>
  <si>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</si>
  <si>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</si>
  <si>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</si>
  <si>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</si>
  <si>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</si>
  <si>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</si>
  <si>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</si>
  <si>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</si>
  <si>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</si>
  <si>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</si>
  <si>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</si>
  <si>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</si>
  <si>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</si>
  <si>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</si>
  <si>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</si>
  <si>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</si>
  <si>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</si>
  <si>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</si>
  <si>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</si>
  <si>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</si>
  <si>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</si>
  <si>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</si>
  <si>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</si>
  <si>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</si>
  <si>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</si>
  <si>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</si>
  <si>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</si>
  <si>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</si>
  <si>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</si>
  <si>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</si>
  <si>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</si>
  <si>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</si>
  <si>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</si>
  <si>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</si>
  <si>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</si>
  <si>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</si>
  <si>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</si>
  <si>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</si>
  <si>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</si>
  <si>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</si>
  <si>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</si>
  <si>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</si>
  <si>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</si>
  <si>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</si>
  <si>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</si>
  <si>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</si>
  <si>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</si>
  <si>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</si>
  <si>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</si>
  <si>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</si>
  <si>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</si>
  <si>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</si>
  <si>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</si>
  <si>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</si>
  <si>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</si>
  <si>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</si>
  <si>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</si>
  <si>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</si>
  <si>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</si>
  <si>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</si>
  <si>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</si>
  <si>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</si>
  <si>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</si>
  <si>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</si>
  <si>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</si>
  <si>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</si>
  <si>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</si>
  <si>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</si>
  <si>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</si>
  <si>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</si>
  <si>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</si>
  <si>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</si>
  <si>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</si>
  <si>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</si>
  <si>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</si>
  <si>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</si>
  <si>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</si>
  <si>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</si>
  <si>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</si>
  <si>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</si>
  <si>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</si>
  <si>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</si>
  <si>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</si>
  <si>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</si>
  <si>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</si>
  <si>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</si>
  <si>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</si>
  <si>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</si>
  <si>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</si>
  <si>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</si>
  <si>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</si>
  <si>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</si>
  <si>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</si>
  <si>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</si>
  <si>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</si>
  <si>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</si>
  <si>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</si>
  <si>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</si>
  <si>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</si>
  <si>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</si>
  <si>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</si>
  <si>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</si>
  <si>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</si>
  <si>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</si>
  <si>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</si>
  <si>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</si>
  <si>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</si>
  <si>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</si>
  <si>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</si>
  <si>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</si>
  <si>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</si>
  <si>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</si>
  <si>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</si>
  <si>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30 DE SEPTIEMBRE DEL 2018</t>
  </si>
  <si>
    <t>SISTEMA PARA EL DESARROLLO INTEGRAL DE LA FAMILIA DEL MUNICIPIO DE SAN FELIPE, GTO.
ESTADO ANALÍTICO DEL EJERCICIO DEL PRESUPUESTO DE EGRESOS
Clasificación Económica (por Tipo de Gasto)
Del 1 de Enero al AL 30 DE SEPTIEMBRE DEL 2018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</si>
  <si>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</si>
  <si>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</si>
  <si>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</si>
  <si>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</si>
  <si>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</si>
  <si>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</si>
  <si>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</si>
  <si>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</si>
  <si>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</si>
  <si>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</si>
  <si>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</si>
  <si>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</si>
  <si>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</si>
  <si>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</si>
  <si>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</si>
  <si>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</si>
  <si>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30 DE SEPTIEMBRE DEL 2018</t>
  </si>
  <si>
    <t>Gobierno (Federal/Estatal/Municipal) de SISTEMA PARA EL DESARROLLO INTEGRAL DE LA FAMILIA DEL MUNICIPIO DE SAN FELIPE, GTO.
Estado Analítico del Ejercicio del Presupuesto de Egresos
Clasificación Administrativa
Del 1 de Enero al AL 30 DE SEPTIEMBRE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</si>
  <si>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30 DE SEPTIEMBRE DEL 2018</t>
  </si>
  <si>
    <t>SISTEMA PARA EL DESARROLLO INTEGRAL DE LA FAMILIA DEL MUNICIPIO DE SAN FELIPE, GTO.
ESTADO ANALÍTICO DEL EJERCICIO DEL PRESUPUESTO DE EGRESOS
Clasificación Funcional (Finalidad y Función)
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</si>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</sst>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workbookViewId="0">
      <selection activeCell="D83" sqref="D83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47" t="s">
        <v>61</v>
      </c>
      <c r="B5" s="7"/>
      <c r="C5" s="13">
        <f>SUM(C6:C12)</f>
        <v>11946327.5</v>
      </c>
      <c r="D5" s="13">
        <f>SUM(D6:D12)</f>
        <v>1.8189894035458565E-12</v>
      </c>
      <c r="E5" s="13">
        <f>C5+D5</f>
        <v>11946327.5</v>
      </c>
      <c r="F5" s="13">
        <f>SUM(F6:F12)</f>
        <v>7601429.2400000002</v>
      </c>
      <c r="G5" s="13">
        <f>SUM(G6:G12)</f>
        <v>7601429.2400000002</v>
      </c>
      <c r="H5" s="13">
        <f>E5-F5</f>
        <v>4344898.26</v>
      </c>
    </row>
    <row r="6" spans="1:8" x14ac:dyDescent="0.2">
      <c r="A6" s="48">
        <v>1100</v>
      </c>
      <c r="B6" s="10" t="s">
        <v>70</v>
      </c>
      <c r="C6" s="14">
        <v>7327834.0300000003</v>
      </c>
      <c r="D6" s="14">
        <v>-144527.57999999999</v>
      </c>
      <c r="E6" s="14">
        <f t="shared" ref="E6:E69" si="0">C6+D6</f>
        <v>7183306.4500000002</v>
      </c>
      <c r="F6" s="14">
        <v>5244785.1500000004</v>
      </c>
      <c r="G6" s="14">
        <v>5244785.1500000004</v>
      </c>
      <c r="H6" s="14">
        <f t="shared" ref="H6:H69" si="1">E6-F6</f>
        <v>1938521.2999999998</v>
      </c>
    </row>
    <row r="7" spans="1:8" x14ac:dyDescent="0.2">
      <c r="A7" s="48">
        <v>1200</v>
      </c>
      <c r="B7" s="10" t="s">
        <v>71</v>
      </c>
      <c r="C7" s="14">
        <v>39600</v>
      </c>
      <c r="D7" s="14">
        <v>0</v>
      </c>
      <c r="E7" s="14">
        <f t="shared" si="0"/>
        <v>39600</v>
      </c>
      <c r="F7" s="14">
        <v>0</v>
      </c>
      <c r="G7" s="14">
        <v>0</v>
      </c>
      <c r="H7" s="14">
        <f t="shared" si="1"/>
        <v>39600</v>
      </c>
    </row>
    <row r="8" spans="1:8" x14ac:dyDescent="0.2">
      <c r="A8" s="48">
        <v>1300</v>
      </c>
      <c r="B8" s="10" t="s">
        <v>72</v>
      </c>
      <c r="C8" s="14">
        <v>1102000.56</v>
      </c>
      <c r="D8" s="14">
        <v>6850.37</v>
      </c>
      <c r="E8" s="14">
        <f t="shared" si="0"/>
        <v>1108850.9300000002</v>
      </c>
      <c r="F8" s="14">
        <v>106025.91</v>
      </c>
      <c r="G8" s="14">
        <v>106025.91</v>
      </c>
      <c r="H8" s="14">
        <f t="shared" si="1"/>
        <v>1002825.0200000001</v>
      </c>
    </row>
    <row r="9" spans="1:8" x14ac:dyDescent="0.2">
      <c r="A9" s="48">
        <v>1400</v>
      </c>
      <c r="B9" s="10" t="s">
        <v>35</v>
      </c>
      <c r="C9" s="14">
        <v>1850486.73</v>
      </c>
      <c r="D9" s="14">
        <v>147459.68</v>
      </c>
      <c r="E9" s="14">
        <f t="shared" si="0"/>
        <v>1997946.41</v>
      </c>
      <c r="F9" s="14">
        <v>1302061.52</v>
      </c>
      <c r="G9" s="14">
        <v>1302061.52</v>
      </c>
      <c r="H9" s="14">
        <f t="shared" si="1"/>
        <v>695884.8899999999</v>
      </c>
    </row>
    <row r="10" spans="1:8" x14ac:dyDescent="0.2">
      <c r="A10" s="48">
        <v>1500</v>
      </c>
      <c r="B10" s="10" t="s">
        <v>73</v>
      </c>
      <c r="C10" s="14">
        <v>1626406.18</v>
      </c>
      <c r="D10" s="14">
        <v>-9782.4699999999993</v>
      </c>
      <c r="E10" s="14">
        <f t="shared" si="0"/>
        <v>1616623.71</v>
      </c>
      <c r="F10" s="14">
        <v>948556.66</v>
      </c>
      <c r="G10" s="14">
        <v>948556.66</v>
      </c>
      <c r="H10" s="14">
        <f t="shared" si="1"/>
        <v>668067.04999999993</v>
      </c>
    </row>
    <row r="11" spans="1:8" x14ac:dyDescent="0.2">
      <c r="A11" s="48">
        <v>1600</v>
      </c>
      <c r="B11" s="10" t="s">
        <v>36</v>
      </c>
      <c r="C11" s="14">
        <v>0</v>
      </c>
      <c r="D11" s="14">
        <v>0</v>
      </c>
      <c r="E11" s="14">
        <f t="shared" si="0"/>
        <v>0</v>
      </c>
      <c r="F11" s="14">
        <v>0</v>
      </c>
      <c r="G11" s="14">
        <v>0</v>
      </c>
      <c r="H11" s="14">
        <f t="shared" si="1"/>
        <v>0</v>
      </c>
    </row>
    <row r="12" spans="1:8" x14ac:dyDescent="0.2">
      <c r="A12" s="48">
        <v>1700</v>
      </c>
      <c r="B12" s="10" t="s">
        <v>74</v>
      </c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</row>
    <row r="13" spans="1:8" x14ac:dyDescent="0.2">
      <c r="A13" s="47" t="s">
        <v>62</v>
      </c>
      <c r="B13" s="7"/>
      <c r="C13" s="14">
        <f>SUM(C14:C22)</f>
        <v>791542.32000000007</v>
      </c>
      <c r="D13" s="14">
        <f>SUM(D14:D22)</f>
        <v>222548.16</v>
      </c>
      <c r="E13" s="14">
        <f t="shared" si="0"/>
        <v>1014090.4800000001</v>
      </c>
      <c r="F13" s="14">
        <f>SUM(F14:F22)</f>
        <v>746681.78999999992</v>
      </c>
      <c r="G13" s="14">
        <f>SUM(G14:G22)</f>
        <v>538709.37</v>
      </c>
      <c r="H13" s="14">
        <f t="shared" si="1"/>
        <v>267408.69000000018</v>
      </c>
    </row>
    <row r="14" spans="1:8" x14ac:dyDescent="0.2">
      <c r="A14" s="48">
        <v>2100</v>
      </c>
      <c r="B14" s="10" t="s">
        <v>75</v>
      </c>
      <c r="C14" s="14">
        <v>151650</v>
      </c>
      <c r="D14" s="14">
        <v>40200</v>
      </c>
      <c r="E14" s="14">
        <f t="shared" si="0"/>
        <v>191850</v>
      </c>
      <c r="F14" s="14">
        <v>140977.23000000001</v>
      </c>
      <c r="G14" s="14">
        <v>101120.21</v>
      </c>
      <c r="H14" s="14">
        <f t="shared" si="1"/>
        <v>50872.76999999999</v>
      </c>
    </row>
    <row r="15" spans="1:8" x14ac:dyDescent="0.2">
      <c r="A15" s="48">
        <v>2200</v>
      </c>
      <c r="B15" s="10" t="s">
        <v>76</v>
      </c>
      <c r="C15" s="14">
        <v>3500</v>
      </c>
      <c r="D15" s="14">
        <v>23103.88</v>
      </c>
      <c r="E15" s="14">
        <f t="shared" si="0"/>
        <v>26603.88</v>
      </c>
      <c r="F15" s="14">
        <v>5044.58</v>
      </c>
      <c r="G15" s="14">
        <v>5044.58</v>
      </c>
      <c r="H15" s="14">
        <f t="shared" si="1"/>
        <v>21559.300000000003</v>
      </c>
    </row>
    <row r="16" spans="1:8" x14ac:dyDescent="0.2">
      <c r="A16" s="48">
        <v>2300</v>
      </c>
      <c r="B16" s="10" t="s">
        <v>77</v>
      </c>
      <c r="C16" s="14">
        <v>92292.32</v>
      </c>
      <c r="D16" s="14">
        <v>-92292.32</v>
      </c>
      <c r="E16" s="14">
        <f t="shared" si="0"/>
        <v>0</v>
      </c>
      <c r="F16" s="14">
        <v>0</v>
      </c>
      <c r="G16" s="14">
        <v>0</v>
      </c>
      <c r="H16" s="14">
        <f t="shared" si="1"/>
        <v>0</v>
      </c>
    </row>
    <row r="17" spans="1:8" x14ac:dyDescent="0.2">
      <c r="A17" s="48">
        <v>2400</v>
      </c>
      <c r="B17" s="10" t="s">
        <v>78</v>
      </c>
      <c r="C17" s="14">
        <v>10000</v>
      </c>
      <c r="D17" s="14">
        <v>-5000</v>
      </c>
      <c r="E17" s="14">
        <f t="shared" si="0"/>
        <v>5000</v>
      </c>
      <c r="F17" s="14">
        <v>2381.0100000000002</v>
      </c>
      <c r="G17" s="14">
        <v>1822.35</v>
      </c>
      <c r="H17" s="14">
        <f t="shared" si="1"/>
        <v>2618.9899999999998</v>
      </c>
    </row>
    <row r="18" spans="1:8" x14ac:dyDescent="0.2">
      <c r="A18" s="48">
        <v>2500</v>
      </c>
      <c r="B18" s="10" t="s">
        <v>79</v>
      </c>
      <c r="C18" s="14">
        <v>9500</v>
      </c>
      <c r="D18" s="14">
        <v>10000</v>
      </c>
      <c r="E18" s="14">
        <f t="shared" si="0"/>
        <v>19500</v>
      </c>
      <c r="F18" s="14">
        <v>10323.75</v>
      </c>
      <c r="G18" s="14">
        <v>10323.75</v>
      </c>
      <c r="H18" s="14">
        <f t="shared" si="1"/>
        <v>9176.25</v>
      </c>
    </row>
    <row r="19" spans="1:8" x14ac:dyDescent="0.2">
      <c r="A19" s="48">
        <v>2600</v>
      </c>
      <c r="B19" s="10" t="s">
        <v>80</v>
      </c>
      <c r="C19" s="14">
        <v>417500</v>
      </c>
      <c r="D19" s="14">
        <v>196132.64</v>
      </c>
      <c r="E19" s="14">
        <f t="shared" si="0"/>
        <v>613632.64</v>
      </c>
      <c r="F19" s="14">
        <v>465272.13</v>
      </c>
      <c r="G19" s="14">
        <v>349201.67</v>
      </c>
      <c r="H19" s="14">
        <f t="shared" si="1"/>
        <v>148360.51</v>
      </c>
    </row>
    <row r="20" spans="1:8" x14ac:dyDescent="0.2">
      <c r="A20" s="48">
        <v>2700</v>
      </c>
      <c r="B20" s="10" t="s">
        <v>81</v>
      </c>
      <c r="C20" s="14">
        <v>0</v>
      </c>
      <c r="D20" s="14">
        <v>0</v>
      </c>
      <c r="E20" s="14">
        <f t="shared" si="0"/>
        <v>0</v>
      </c>
      <c r="F20" s="14">
        <v>0</v>
      </c>
      <c r="G20" s="14">
        <v>0</v>
      </c>
      <c r="H20" s="14">
        <f t="shared" si="1"/>
        <v>0</v>
      </c>
    </row>
    <row r="21" spans="1:8" x14ac:dyDescent="0.2">
      <c r="A21" s="48">
        <v>2800</v>
      </c>
      <c r="B21" s="10" t="s">
        <v>82</v>
      </c>
      <c r="C21" s="14">
        <v>0</v>
      </c>
      <c r="D21" s="14">
        <v>0</v>
      </c>
      <c r="E21" s="14">
        <f t="shared" si="0"/>
        <v>0</v>
      </c>
      <c r="F21" s="14">
        <v>0</v>
      </c>
      <c r="G21" s="14">
        <v>0</v>
      </c>
      <c r="H21" s="14">
        <f t="shared" si="1"/>
        <v>0</v>
      </c>
    </row>
    <row r="22" spans="1:8" x14ac:dyDescent="0.2">
      <c r="A22" s="48">
        <v>2900</v>
      </c>
      <c r="B22" s="10" t="s">
        <v>83</v>
      </c>
      <c r="C22" s="14">
        <v>107100</v>
      </c>
      <c r="D22" s="14">
        <v>50403.96</v>
      </c>
      <c r="E22" s="14">
        <f t="shared" si="0"/>
        <v>157503.96</v>
      </c>
      <c r="F22" s="14">
        <v>122683.09</v>
      </c>
      <c r="G22" s="14">
        <v>71196.81</v>
      </c>
      <c r="H22" s="14">
        <f t="shared" si="1"/>
        <v>34820.869999999995</v>
      </c>
    </row>
    <row r="23" spans="1:8" x14ac:dyDescent="0.2">
      <c r="A23" s="47" t="s">
        <v>63</v>
      </c>
      <c r="B23" s="7"/>
      <c r="C23" s="14">
        <f>SUM(C24:C32)</f>
        <v>1238478.9099999999</v>
      </c>
      <c r="D23" s="14">
        <f>SUM(D24:D32)</f>
        <v>259552.47</v>
      </c>
      <c r="E23" s="14">
        <f t="shared" si="0"/>
        <v>1498031.38</v>
      </c>
      <c r="F23" s="14">
        <f>SUM(F24:F32)</f>
        <v>1055802.05</v>
      </c>
      <c r="G23" s="14">
        <f>SUM(G24:G32)</f>
        <v>883620.24</v>
      </c>
      <c r="H23" s="14">
        <f t="shared" si="1"/>
        <v>442229.32999999984</v>
      </c>
    </row>
    <row r="24" spans="1:8" x14ac:dyDescent="0.2">
      <c r="A24" s="48">
        <v>3100</v>
      </c>
      <c r="B24" s="10" t="s">
        <v>84</v>
      </c>
      <c r="C24" s="14">
        <v>218000</v>
      </c>
      <c r="D24" s="14">
        <v>-45200</v>
      </c>
      <c r="E24" s="14">
        <f t="shared" si="0"/>
        <v>172800</v>
      </c>
      <c r="F24" s="14">
        <v>110569.75</v>
      </c>
      <c r="G24" s="14">
        <v>85116.75</v>
      </c>
      <c r="H24" s="14">
        <f t="shared" si="1"/>
        <v>62230.25</v>
      </c>
    </row>
    <row r="25" spans="1:8" x14ac:dyDescent="0.2">
      <c r="A25" s="48">
        <v>3200</v>
      </c>
      <c r="B25" s="10" t="s">
        <v>85</v>
      </c>
      <c r="C25" s="14">
        <v>169000</v>
      </c>
      <c r="D25" s="14">
        <v>-48971.44</v>
      </c>
      <c r="E25" s="14">
        <f t="shared" si="0"/>
        <v>120028.56</v>
      </c>
      <c r="F25" s="14">
        <v>91714.559999999998</v>
      </c>
      <c r="G25" s="14">
        <v>80108.759999999995</v>
      </c>
      <c r="H25" s="14">
        <f t="shared" si="1"/>
        <v>28314</v>
      </c>
    </row>
    <row r="26" spans="1:8" x14ac:dyDescent="0.2">
      <c r="A26" s="48">
        <v>3300</v>
      </c>
      <c r="B26" s="10" t="s">
        <v>86</v>
      </c>
      <c r="C26" s="14">
        <v>50600</v>
      </c>
      <c r="D26" s="14">
        <v>-100</v>
      </c>
      <c r="E26" s="14">
        <f t="shared" si="0"/>
        <v>50500</v>
      </c>
      <c r="F26" s="14">
        <v>29690.58</v>
      </c>
      <c r="G26" s="14">
        <v>21825.78</v>
      </c>
      <c r="H26" s="14">
        <f t="shared" si="1"/>
        <v>20809.419999999998</v>
      </c>
    </row>
    <row r="27" spans="1:8" x14ac:dyDescent="0.2">
      <c r="A27" s="48">
        <v>3400</v>
      </c>
      <c r="B27" s="10" t="s">
        <v>87</v>
      </c>
      <c r="C27" s="14">
        <v>212500</v>
      </c>
      <c r="D27" s="14">
        <v>39912.379999999997</v>
      </c>
      <c r="E27" s="14">
        <f t="shared" si="0"/>
        <v>252412.38</v>
      </c>
      <c r="F27" s="14">
        <v>234920.94</v>
      </c>
      <c r="G27" s="14">
        <v>172237.37</v>
      </c>
      <c r="H27" s="14">
        <f t="shared" si="1"/>
        <v>17491.440000000002</v>
      </c>
    </row>
    <row r="28" spans="1:8" x14ac:dyDescent="0.2">
      <c r="A28" s="48">
        <v>3500</v>
      </c>
      <c r="B28" s="10" t="s">
        <v>88</v>
      </c>
      <c r="C28" s="14">
        <v>173150</v>
      </c>
      <c r="D28" s="14">
        <v>79200</v>
      </c>
      <c r="E28" s="14">
        <f t="shared" si="0"/>
        <v>252350</v>
      </c>
      <c r="F28" s="14">
        <v>172457.55</v>
      </c>
      <c r="G28" s="14">
        <v>118347.87</v>
      </c>
      <c r="H28" s="14">
        <f t="shared" si="1"/>
        <v>79892.450000000012</v>
      </c>
    </row>
    <row r="29" spans="1:8" x14ac:dyDescent="0.2">
      <c r="A29" s="48">
        <v>3600</v>
      </c>
      <c r="B29" s="10" t="s">
        <v>89</v>
      </c>
      <c r="C29" s="14">
        <v>12000</v>
      </c>
      <c r="D29" s="14">
        <v>0</v>
      </c>
      <c r="E29" s="14">
        <f t="shared" si="0"/>
        <v>12000</v>
      </c>
      <c r="F29" s="14">
        <v>962.51</v>
      </c>
      <c r="G29" s="14">
        <v>962.51</v>
      </c>
      <c r="H29" s="14">
        <f t="shared" si="1"/>
        <v>11037.49</v>
      </c>
    </row>
    <row r="30" spans="1:8" x14ac:dyDescent="0.2">
      <c r="A30" s="48">
        <v>3700</v>
      </c>
      <c r="B30" s="10" t="s">
        <v>90</v>
      </c>
      <c r="C30" s="14">
        <v>36500</v>
      </c>
      <c r="D30" s="14">
        <v>2500</v>
      </c>
      <c r="E30" s="14">
        <f t="shared" si="0"/>
        <v>39000</v>
      </c>
      <c r="F30" s="14">
        <v>22731.81</v>
      </c>
      <c r="G30" s="14">
        <v>22731.81</v>
      </c>
      <c r="H30" s="14">
        <f t="shared" si="1"/>
        <v>16268.189999999999</v>
      </c>
    </row>
    <row r="31" spans="1:8" x14ac:dyDescent="0.2">
      <c r="A31" s="48">
        <v>3800</v>
      </c>
      <c r="B31" s="10" t="s">
        <v>91</v>
      </c>
      <c r="C31" s="14">
        <v>107200</v>
      </c>
      <c r="D31" s="14">
        <v>3000</v>
      </c>
      <c r="E31" s="14">
        <f t="shared" si="0"/>
        <v>110200</v>
      </c>
      <c r="F31" s="14">
        <v>80490.179999999993</v>
      </c>
      <c r="G31" s="14">
        <v>76615.28</v>
      </c>
      <c r="H31" s="14">
        <f t="shared" si="1"/>
        <v>29709.820000000007</v>
      </c>
    </row>
    <row r="32" spans="1:8" x14ac:dyDescent="0.2">
      <c r="A32" s="48">
        <v>3900</v>
      </c>
      <c r="B32" s="10" t="s">
        <v>19</v>
      </c>
      <c r="C32" s="14">
        <v>259528.91</v>
      </c>
      <c r="D32" s="14">
        <v>229211.53</v>
      </c>
      <c r="E32" s="14">
        <f t="shared" si="0"/>
        <v>488740.44</v>
      </c>
      <c r="F32" s="14">
        <v>312264.17</v>
      </c>
      <c r="G32" s="14">
        <v>305674.11</v>
      </c>
      <c r="H32" s="14">
        <f t="shared" si="1"/>
        <v>176476.27000000002</v>
      </c>
    </row>
    <row r="33" spans="1:8" x14ac:dyDescent="0.2">
      <c r="A33" s="47" t="s">
        <v>64</v>
      </c>
      <c r="B33" s="7"/>
      <c r="C33" s="14">
        <f>SUM(C34:C42)</f>
        <v>2594873.7799999998</v>
      </c>
      <c r="D33" s="14">
        <f>SUM(D34:D42)</f>
        <v>585507.59000000008</v>
      </c>
      <c r="E33" s="14">
        <f t="shared" si="0"/>
        <v>3180381.37</v>
      </c>
      <c r="F33" s="14">
        <f>SUM(F34:F42)</f>
        <v>1432142.17</v>
      </c>
      <c r="G33" s="14">
        <f>SUM(G34:G42)</f>
        <v>1331317.8499999999</v>
      </c>
      <c r="H33" s="14">
        <f t="shared" si="1"/>
        <v>1748239.2000000002</v>
      </c>
    </row>
    <row r="34" spans="1:8" x14ac:dyDescent="0.2">
      <c r="A34" s="48">
        <v>4100</v>
      </c>
      <c r="B34" s="10" t="s">
        <v>92</v>
      </c>
      <c r="C34" s="14">
        <v>0</v>
      </c>
      <c r="D34" s="14">
        <v>0</v>
      </c>
      <c r="E34" s="14">
        <f t="shared" si="0"/>
        <v>0</v>
      </c>
      <c r="F34" s="14">
        <v>0</v>
      </c>
      <c r="G34" s="14">
        <v>0</v>
      </c>
      <c r="H34" s="14">
        <f t="shared" si="1"/>
        <v>0</v>
      </c>
    </row>
    <row r="35" spans="1:8" x14ac:dyDescent="0.2">
      <c r="A35" s="48">
        <v>4200</v>
      </c>
      <c r="B35" s="10" t="s">
        <v>93</v>
      </c>
      <c r="C35" s="14">
        <v>0</v>
      </c>
      <c r="D35" s="14">
        <v>0</v>
      </c>
      <c r="E35" s="14">
        <f t="shared" si="0"/>
        <v>0</v>
      </c>
      <c r="F35" s="14">
        <v>0</v>
      </c>
      <c r="G35" s="14">
        <v>0</v>
      </c>
      <c r="H35" s="14">
        <f t="shared" si="1"/>
        <v>0</v>
      </c>
    </row>
    <row r="36" spans="1:8" x14ac:dyDescent="0.2">
      <c r="A36" s="48">
        <v>4300</v>
      </c>
      <c r="B36" s="10" t="s">
        <v>94</v>
      </c>
      <c r="C36" s="14">
        <v>0</v>
      </c>
      <c r="D36" s="14">
        <v>0</v>
      </c>
      <c r="E36" s="14">
        <f t="shared" si="0"/>
        <v>0</v>
      </c>
      <c r="F36" s="14">
        <v>0</v>
      </c>
      <c r="G36" s="14">
        <v>0</v>
      </c>
      <c r="H36" s="14">
        <f t="shared" si="1"/>
        <v>0</v>
      </c>
    </row>
    <row r="37" spans="1:8" x14ac:dyDescent="0.2">
      <c r="A37" s="48">
        <v>4400</v>
      </c>
      <c r="B37" s="10" t="s">
        <v>95</v>
      </c>
      <c r="C37" s="14">
        <v>2437389.7799999998</v>
      </c>
      <c r="D37" s="14">
        <v>430807.59</v>
      </c>
      <c r="E37" s="14">
        <f t="shared" si="0"/>
        <v>2868197.3699999996</v>
      </c>
      <c r="F37" s="14">
        <v>1196177.97</v>
      </c>
      <c r="G37" s="14">
        <v>1146653.6499999999</v>
      </c>
      <c r="H37" s="14">
        <f t="shared" si="1"/>
        <v>1672019.3999999997</v>
      </c>
    </row>
    <row r="38" spans="1:8" x14ac:dyDescent="0.2">
      <c r="A38" s="48">
        <v>4500</v>
      </c>
      <c r="B38" s="10" t="s">
        <v>41</v>
      </c>
      <c r="C38" s="14">
        <v>116984</v>
      </c>
      <c r="D38" s="14">
        <v>0</v>
      </c>
      <c r="E38" s="14">
        <f t="shared" si="0"/>
        <v>116984</v>
      </c>
      <c r="F38" s="14">
        <v>78964.2</v>
      </c>
      <c r="G38" s="14">
        <v>78964.2</v>
      </c>
      <c r="H38" s="14">
        <f t="shared" si="1"/>
        <v>38019.800000000003</v>
      </c>
    </row>
    <row r="39" spans="1:8" x14ac:dyDescent="0.2">
      <c r="A39" s="48">
        <v>4600</v>
      </c>
      <c r="B39" s="10" t="s">
        <v>96</v>
      </c>
      <c r="C39" s="14">
        <v>0</v>
      </c>
      <c r="D39" s="14">
        <v>0</v>
      </c>
      <c r="E39" s="14">
        <f t="shared" si="0"/>
        <v>0</v>
      </c>
      <c r="F39" s="14">
        <v>0</v>
      </c>
      <c r="G39" s="14">
        <v>0</v>
      </c>
      <c r="H39" s="14">
        <f t="shared" si="1"/>
        <v>0</v>
      </c>
    </row>
    <row r="40" spans="1:8" x14ac:dyDescent="0.2">
      <c r="A40" s="48">
        <v>4700</v>
      </c>
      <c r="B40" s="10" t="s">
        <v>97</v>
      </c>
      <c r="C40" s="14">
        <v>0</v>
      </c>
      <c r="D40" s="14">
        <v>0</v>
      </c>
      <c r="E40" s="14">
        <f t="shared" si="0"/>
        <v>0</v>
      </c>
      <c r="F40" s="14">
        <v>0</v>
      </c>
      <c r="G40" s="14">
        <v>0</v>
      </c>
      <c r="H40" s="14">
        <f t="shared" si="1"/>
        <v>0</v>
      </c>
    </row>
    <row r="41" spans="1:8" x14ac:dyDescent="0.2">
      <c r="A41" s="48">
        <v>4800</v>
      </c>
      <c r="B41" s="10" t="s">
        <v>37</v>
      </c>
      <c r="C41" s="14">
        <v>40500</v>
      </c>
      <c r="D41" s="14">
        <v>154700</v>
      </c>
      <c r="E41" s="14">
        <f t="shared" si="0"/>
        <v>195200</v>
      </c>
      <c r="F41" s="14">
        <v>157000</v>
      </c>
      <c r="G41" s="14">
        <v>105700</v>
      </c>
      <c r="H41" s="14">
        <f t="shared" si="1"/>
        <v>38200</v>
      </c>
    </row>
    <row r="42" spans="1:8" x14ac:dyDescent="0.2">
      <c r="A42" s="48">
        <v>4900</v>
      </c>
      <c r="B42" s="10" t="s">
        <v>98</v>
      </c>
      <c r="C42" s="14">
        <v>0</v>
      </c>
      <c r="D42" s="14">
        <v>0</v>
      </c>
      <c r="E42" s="14">
        <f t="shared" si="0"/>
        <v>0</v>
      </c>
      <c r="F42" s="14">
        <v>0</v>
      </c>
      <c r="G42" s="14">
        <v>0</v>
      </c>
      <c r="H42" s="14">
        <f t="shared" si="1"/>
        <v>0</v>
      </c>
    </row>
    <row r="43" spans="1:8" x14ac:dyDescent="0.2">
      <c r="A43" s="47" t="s">
        <v>65</v>
      </c>
      <c r="B43" s="7"/>
      <c r="C43" s="14">
        <f>SUM(C44:C52)</f>
        <v>0</v>
      </c>
      <c r="D43" s="14">
        <f>SUM(D44:D52)</f>
        <v>109440</v>
      </c>
      <c r="E43" s="14">
        <f t="shared" si="0"/>
        <v>109440</v>
      </c>
      <c r="F43" s="14">
        <f>SUM(F44:F52)</f>
        <v>28935.02</v>
      </c>
      <c r="G43" s="14">
        <f>SUM(G44:G52)</f>
        <v>28935.02</v>
      </c>
      <c r="H43" s="14">
        <f t="shared" si="1"/>
        <v>80504.98</v>
      </c>
    </row>
    <row r="44" spans="1:8" x14ac:dyDescent="0.2">
      <c r="A44" s="48">
        <v>5100</v>
      </c>
      <c r="B44" s="10" t="s">
        <v>99</v>
      </c>
      <c r="C44" s="14">
        <v>0</v>
      </c>
      <c r="D44" s="14">
        <v>29940</v>
      </c>
      <c r="E44" s="14">
        <f t="shared" si="0"/>
        <v>29940</v>
      </c>
      <c r="F44" s="14">
        <v>28935.02</v>
      </c>
      <c r="G44" s="14">
        <v>28935.02</v>
      </c>
      <c r="H44" s="14">
        <f t="shared" si="1"/>
        <v>1004.9799999999996</v>
      </c>
    </row>
    <row r="45" spans="1:8" x14ac:dyDescent="0.2">
      <c r="A45" s="48">
        <v>5200</v>
      </c>
      <c r="B45" s="10" t="s">
        <v>100</v>
      </c>
      <c r="C45" s="14">
        <v>0</v>
      </c>
      <c r="D45" s="14">
        <v>0</v>
      </c>
      <c r="E45" s="14">
        <f t="shared" si="0"/>
        <v>0</v>
      </c>
      <c r="F45" s="14">
        <v>0</v>
      </c>
      <c r="G45" s="14">
        <v>0</v>
      </c>
      <c r="H45" s="14">
        <f t="shared" si="1"/>
        <v>0</v>
      </c>
    </row>
    <row r="46" spans="1:8" x14ac:dyDescent="0.2">
      <c r="A46" s="48">
        <v>5300</v>
      </c>
      <c r="B46" s="10" t="s">
        <v>101</v>
      </c>
      <c r="C46" s="14">
        <v>0</v>
      </c>
      <c r="D46" s="14">
        <v>0</v>
      </c>
      <c r="E46" s="14">
        <f t="shared" si="0"/>
        <v>0</v>
      </c>
      <c r="F46" s="14">
        <v>0</v>
      </c>
      <c r="G46" s="14">
        <v>0</v>
      </c>
      <c r="H46" s="14">
        <f t="shared" si="1"/>
        <v>0</v>
      </c>
    </row>
    <row r="47" spans="1:8" x14ac:dyDescent="0.2">
      <c r="A47" s="48">
        <v>5400</v>
      </c>
      <c r="B47" s="10" t="s">
        <v>102</v>
      </c>
      <c r="C47" s="14">
        <v>0</v>
      </c>
      <c r="D47" s="14">
        <v>79500</v>
      </c>
      <c r="E47" s="14">
        <f t="shared" si="0"/>
        <v>79500</v>
      </c>
      <c r="F47" s="14">
        <v>0</v>
      </c>
      <c r="G47" s="14">
        <v>0</v>
      </c>
      <c r="H47" s="14">
        <f t="shared" si="1"/>
        <v>79500</v>
      </c>
    </row>
    <row r="48" spans="1:8" x14ac:dyDescent="0.2">
      <c r="A48" s="48">
        <v>5500</v>
      </c>
      <c r="B48" s="10" t="s">
        <v>103</v>
      </c>
      <c r="C48" s="14">
        <v>0</v>
      </c>
      <c r="D48" s="14">
        <v>0</v>
      </c>
      <c r="E48" s="14">
        <f t="shared" si="0"/>
        <v>0</v>
      </c>
      <c r="F48" s="14">
        <v>0</v>
      </c>
      <c r="G48" s="14">
        <v>0</v>
      </c>
      <c r="H48" s="14">
        <f t="shared" si="1"/>
        <v>0</v>
      </c>
    </row>
    <row r="49" spans="1:8" x14ac:dyDescent="0.2">
      <c r="A49" s="48">
        <v>5600</v>
      </c>
      <c r="B49" s="10" t="s">
        <v>104</v>
      </c>
      <c r="C49" s="14">
        <v>0</v>
      </c>
      <c r="D49" s="14">
        <v>0</v>
      </c>
      <c r="E49" s="14">
        <f t="shared" si="0"/>
        <v>0</v>
      </c>
      <c r="F49" s="14">
        <v>0</v>
      </c>
      <c r="G49" s="14">
        <v>0</v>
      </c>
      <c r="H49" s="14">
        <f t="shared" si="1"/>
        <v>0</v>
      </c>
    </row>
    <row r="50" spans="1:8" x14ac:dyDescent="0.2">
      <c r="A50" s="48">
        <v>5700</v>
      </c>
      <c r="B50" s="10" t="s">
        <v>105</v>
      </c>
      <c r="C50" s="14">
        <v>0</v>
      </c>
      <c r="D50" s="14">
        <v>0</v>
      </c>
      <c r="E50" s="14">
        <f t="shared" si="0"/>
        <v>0</v>
      </c>
      <c r="F50" s="14">
        <v>0</v>
      </c>
      <c r="G50" s="14">
        <v>0</v>
      </c>
      <c r="H50" s="14">
        <f t="shared" si="1"/>
        <v>0</v>
      </c>
    </row>
    <row r="51" spans="1:8" x14ac:dyDescent="0.2">
      <c r="A51" s="48">
        <v>5800</v>
      </c>
      <c r="B51" s="10" t="s">
        <v>106</v>
      </c>
      <c r="C51" s="14">
        <v>0</v>
      </c>
      <c r="D51" s="14">
        <v>0</v>
      </c>
      <c r="E51" s="14">
        <f t="shared" si="0"/>
        <v>0</v>
      </c>
      <c r="F51" s="14">
        <v>0</v>
      </c>
      <c r="G51" s="14">
        <v>0</v>
      </c>
      <c r="H51" s="14">
        <f t="shared" si="1"/>
        <v>0</v>
      </c>
    </row>
    <row r="52" spans="1:8" x14ac:dyDescent="0.2">
      <c r="A52" s="48">
        <v>5900</v>
      </c>
      <c r="B52" s="10" t="s">
        <v>107</v>
      </c>
      <c r="C52" s="14">
        <v>0</v>
      </c>
      <c r="D52" s="14">
        <v>0</v>
      </c>
      <c r="E52" s="14">
        <f t="shared" si="0"/>
        <v>0</v>
      </c>
      <c r="F52" s="14">
        <v>0</v>
      </c>
      <c r="G52" s="14">
        <v>0</v>
      </c>
      <c r="H52" s="14">
        <f t="shared" si="1"/>
        <v>0</v>
      </c>
    </row>
    <row r="53" spans="1:8" x14ac:dyDescent="0.2">
      <c r="A53" s="47" t="s">
        <v>66</v>
      </c>
      <c r="B53" s="7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48">
        <v>6100</v>
      </c>
      <c r="B54" s="10" t="s">
        <v>108</v>
      </c>
      <c r="C54" s="14">
        <v>0</v>
      </c>
      <c r="D54" s="14">
        <v>0</v>
      </c>
      <c r="E54" s="14">
        <f t="shared" si="0"/>
        <v>0</v>
      </c>
      <c r="F54" s="14">
        <v>0</v>
      </c>
      <c r="G54" s="14">
        <v>0</v>
      </c>
      <c r="H54" s="14">
        <f t="shared" si="1"/>
        <v>0</v>
      </c>
    </row>
    <row r="55" spans="1:8" x14ac:dyDescent="0.2">
      <c r="A55" s="48">
        <v>6200</v>
      </c>
      <c r="B55" s="10" t="s">
        <v>109</v>
      </c>
      <c r="C55" s="14">
        <v>0</v>
      </c>
      <c r="D55" s="14">
        <v>0</v>
      </c>
      <c r="E55" s="14">
        <f t="shared" si="0"/>
        <v>0</v>
      </c>
      <c r="F55" s="14">
        <v>0</v>
      </c>
      <c r="G55" s="14">
        <v>0</v>
      </c>
      <c r="H55" s="14">
        <f t="shared" si="1"/>
        <v>0</v>
      </c>
    </row>
    <row r="56" spans="1:8" x14ac:dyDescent="0.2">
      <c r="A56" s="48">
        <v>6300</v>
      </c>
      <c r="B56" s="10" t="s">
        <v>110</v>
      </c>
      <c r="C56" s="14">
        <v>0</v>
      </c>
      <c r="D56" s="14">
        <v>0</v>
      </c>
      <c r="E56" s="14">
        <f t="shared" si="0"/>
        <v>0</v>
      </c>
      <c r="F56" s="14">
        <v>0</v>
      </c>
      <c r="G56" s="14">
        <v>0</v>
      </c>
      <c r="H56" s="14">
        <f t="shared" si="1"/>
        <v>0</v>
      </c>
    </row>
    <row r="57" spans="1:8" x14ac:dyDescent="0.2">
      <c r="A57" s="47" t="s">
        <v>67</v>
      </c>
      <c r="B57" s="7"/>
      <c r="C57" s="14">
        <f>SUM(C58:C64)</f>
        <v>285000</v>
      </c>
      <c r="D57" s="14">
        <f>SUM(D58:D64)</f>
        <v>-19603.88</v>
      </c>
      <c r="E57" s="14">
        <f t="shared" si="0"/>
        <v>265396.12</v>
      </c>
      <c r="F57" s="14">
        <f>SUM(F58:F64)</f>
        <v>0</v>
      </c>
      <c r="G57" s="14">
        <f>SUM(G58:G64)</f>
        <v>0</v>
      </c>
      <c r="H57" s="14">
        <f t="shared" si="1"/>
        <v>265396.12</v>
      </c>
    </row>
    <row r="58" spans="1:8" x14ac:dyDescent="0.2">
      <c r="A58" s="48">
        <v>7100</v>
      </c>
      <c r="B58" s="10" t="s">
        <v>111</v>
      </c>
      <c r="C58" s="14">
        <v>0</v>
      </c>
      <c r="D58" s="14">
        <v>0</v>
      </c>
      <c r="E58" s="14">
        <f t="shared" si="0"/>
        <v>0</v>
      </c>
      <c r="F58" s="14">
        <v>0</v>
      </c>
      <c r="G58" s="14">
        <v>0</v>
      </c>
      <c r="H58" s="14">
        <f t="shared" si="1"/>
        <v>0</v>
      </c>
    </row>
    <row r="59" spans="1:8" x14ac:dyDescent="0.2">
      <c r="A59" s="48">
        <v>7200</v>
      </c>
      <c r="B59" s="10" t="s">
        <v>112</v>
      </c>
      <c r="C59" s="14">
        <v>0</v>
      </c>
      <c r="D59" s="14">
        <v>0</v>
      </c>
      <c r="E59" s="14">
        <f t="shared" si="0"/>
        <v>0</v>
      </c>
      <c r="F59" s="14">
        <v>0</v>
      </c>
      <c r="G59" s="14">
        <v>0</v>
      </c>
      <c r="H59" s="14">
        <f t="shared" si="1"/>
        <v>0</v>
      </c>
    </row>
    <row r="60" spans="1:8" x14ac:dyDescent="0.2">
      <c r="A60" s="48">
        <v>7300</v>
      </c>
      <c r="B60" s="10" t="s">
        <v>113</v>
      </c>
      <c r="C60" s="14">
        <v>0</v>
      </c>
      <c r="D60" s="14">
        <v>0</v>
      </c>
      <c r="E60" s="14">
        <f t="shared" si="0"/>
        <v>0</v>
      </c>
      <c r="F60" s="14">
        <v>0</v>
      </c>
      <c r="G60" s="14">
        <v>0</v>
      </c>
      <c r="H60" s="14">
        <f t="shared" si="1"/>
        <v>0</v>
      </c>
    </row>
    <row r="61" spans="1:8" x14ac:dyDescent="0.2">
      <c r="A61" s="48">
        <v>7400</v>
      </c>
      <c r="B61" s="10" t="s">
        <v>114</v>
      </c>
      <c r="C61" s="14">
        <v>0</v>
      </c>
      <c r="D61" s="14">
        <v>0</v>
      </c>
      <c r="E61" s="14">
        <f t="shared" si="0"/>
        <v>0</v>
      </c>
      <c r="F61" s="14">
        <v>0</v>
      </c>
      <c r="G61" s="14">
        <v>0</v>
      </c>
      <c r="H61" s="14">
        <f t="shared" si="1"/>
        <v>0</v>
      </c>
    </row>
    <row r="62" spans="1:8" x14ac:dyDescent="0.2">
      <c r="A62" s="48">
        <v>7500</v>
      </c>
      <c r="B62" s="10" t="s">
        <v>115</v>
      </c>
      <c r="C62" s="14">
        <v>0</v>
      </c>
      <c r="D62" s="14">
        <v>0</v>
      </c>
      <c r="E62" s="14">
        <f t="shared" si="0"/>
        <v>0</v>
      </c>
      <c r="F62" s="14">
        <v>0</v>
      </c>
      <c r="G62" s="14">
        <v>0</v>
      </c>
      <c r="H62" s="14">
        <f t="shared" si="1"/>
        <v>0</v>
      </c>
    </row>
    <row r="63" spans="1:8" x14ac:dyDescent="0.2">
      <c r="A63" s="48">
        <v>7600</v>
      </c>
      <c r="B63" s="10" t="s">
        <v>116</v>
      </c>
      <c r="C63" s="14">
        <v>0</v>
      </c>
      <c r="D63" s="14">
        <v>0</v>
      </c>
      <c r="E63" s="14">
        <f t="shared" si="0"/>
        <v>0</v>
      </c>
      <c r="F63" s="14">
        <v>0</v>
      </c>
      <c r="G63" s="14">
        <v>0</v>
      </c>
      <c r="H63" s="14">
        <f t="shared" si="1"/>
        <v>0</v>
      </c>
    </row>
    <row r="64" spans="1:8" x14ac:dyDescent="0.2">
      <c r="A64" s="48">
        <v>7900</v>
      </c>
      <c r="B64" s="10" t="s">
        <v>117</v>
      </c>
      <c r="C64" s="14">
        <v>285000</v>
      </c>
      <c r="D64" s="14">
        <v>-19603.88</v>
      </c>
      <c r="E64" s="14">
        <f t="shared" si="0"/>
        <v>265396.12</v>
      </c>
      <c r="F64" s="14">
        <v>0</v>
      </c>
      <c r="G64" s="14">
        <v>0</v>
      </c>
      <c r="H64" s="14">
        <f t="shared" si="1"/>
        <v>265396.12</v>
      </c>
    </row>
    <row r="65" spans="1:8" x14ac:dyDescent="0.2">
      <c r="A65" s="47" t="s">
        <v>68</v>
      </c>
      <c r="B65" s="7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48">
        <v>8100</v>
      </c>
      <c r="B66" s="10" t="s">
        <v>38</v>
      </c>
      <c r="C66" s="14">
        <v>0</v>
      </c>
      <c r="D66" s="14">
        <v>0</v>
      </c>
      <c r="E66" s="14">
        <f t="shared" si="0"/>
        <v>0</v>
      </c>
      <c r="F66" s="14">
        <v>0</v>
      </c>
      <c r="G66" s="14">
        <v>0</v>
      </c>
      <c r="H66" s="14">
        <f t="shared" si="1"/>
        <v>0</v>
      </c>
    </row>
    <row r="67" spans="1:8" x14ac:dyDescent="0.2">
      <c r="A67" s="48">
        <v>8300</v>
      </c>
      <c r="B67" s="10" t="s">
        <v>39</v>
      </c>
      <c r="C67" s="14">
        <v>0</v>
      </c>
      <c r="D67" s="14">
        <v>0</v>
      </c>
      <c r="E67" s="14">
        <f t="shared" si="0"/>
        <v>0</v>
      </c>
      <c r="F67" s="14">
        <v>0</v>
      </c>
      <c r="G67" s="14">
        <v>0</v>
      </c>
      <c r="H67" s="14">
        <f t="shared" si="1"/>
        <v>0</v>
      </c>
    </row>
    <row r="68" spans="1:8" x14ac:dyDescent="0.2">
      <c r="A68" s="48">
        <v>8500</v>
      </c>
      <c r="B68" s="10" t="s">
        <v>40</v>
      </c>
      <c r="C68" s="14">
        <v>0</v>
      </c>
      <c r="D68" s="14">
        <v>0</v>
      </c>
      <c r="E68" s="14">
        <f t="shared" si="0"/>
        <v>0</v>
      </c>
      <c r="F68" s="14">
        <v>0</v>
      </c>
      <c r="G68" s="14">
        <v>0</v>
      </c>
      <c r="H68" s="14">
        <f t="shared" si="1"/>
        <v>0</v>
      </c>
    </row>
    <row r="69" spans="1:8" x14ac:dyDescent="0.2">
      <c r="A69" s="47" t="s">
        <v>69</v>
      </c>
      <c r="B69" s="7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48">
        <v>9100</v>
      </c>
      <c r="B70" s="10" t="s">
        <v>118</v>
      </c>
      <c r="C70" s="14">
        <v>0</v>
      </c>
      <c r="D70" s="14">
        <v>0</v>
      </c>
      <c r="E70" s="14">
        <f t="shared" ref="E70:E76" si="2">C70+D70</f>
        <v>0</v>
      </c>
      <c r="F70" s="14">
        <v>0</v>
      </c>
      <c r="G70" s="14">
        <v>0</v>
      </c>
      <c r="H70" s="14">
        <f t="shared" ref="H70:H76" si="3">E70-F70</f>
        <v>0</v>
      </c>
    </row>
    <row r="71" spans="1:8" x14ac:dyDescent="0.2">
      <c r="A71" s="48">
        <v>9200</v>
      </c>
      <c r="B71" s="10" t="s">
        <v>119</v>
      </c>
      <c r="C71" s="14">
        <v>0</v>
      </c>
      <c r="D71" s="14">
        <v>0</v>
      </c>
      <c r="E71" s="14">
        <f t="shared" si="2"/>
        <v>0</v>
      </c>
      <c r="F71" s="14">
        <v>0</v>
      </c>
      <c r="G71" s="14">
        <v>0</v>
      </c>
      <c r="H71" s="14">
        <f t="shared" si="3"/>
        <v>0</v>
      </c>
    </row>
    <row r="72" spans="1:8" x14ac:dyDescent="0.2">
      <c r="A72" s="48">
        <v>9300</v>
      </c>
      <c r="B72" s="10" t="s">
        <v>120</v>
      </c>
      <c r="C72" s="14">
        <v>0</v>
      </c>
      <c r="D72" s="14">
        <v>0</v>
      </c>
      <c r="E72" s="14">
        <f t="shared" si="2"/>
        <v>0</v>
      </c>
      <c r="F72" s="14">
        <v>0</v>
      </c>
      <c r="G72" s="14">
        <v>0</v>
      </c>
      <c r="H72" s="14">
        <f t="shared" si="3"/>
        <v>0</v>
      </c>
    </row>
    <row r="73" spans="1:8" x14ac:dyDescent="0.2">
      <c r="A73" s="48">
        <v>9400</v>
      </c>
      <c r="B73" s="10" t="s">
        <v>121</v>
      </c>
      <c r="C73" s="14">
        <v>0</v>
      </c>
      <c r="D73" s="14">
        <v>0</v>
      </c>
      <c r="E73" s="14">
        <f t="shared" si="2"/>
        <v>0</v>
      </c>
      <c r="F73" s="14">
        <v>0</v>
      </c>
      <c r="G73" s="14">
        <v>0</v>
      </c>
      <c r="H73" s="14">
        <f t="shared" si="3"/>
        <v>0</v>
      </c>
    </row>
    <row r="74" spans="1:8" x14ac:dyDescent="0.2">
      <c r="A74" s="48">
        <v>9500</v>
      </c>
      <c r="B74" s="10" t="s">
        <v>122</v>
      </c>
      <c r="C74" s="14">
        <v>0</v>
      </c>
      <c r="D74" s="14">
        <v>0</v>
      </c>
      <c r="E74" s="14">
        <f t="shared" si="2"/>
        <v>0</v>
      </c>
      <c r="F74" s="14">
        <v>0</v>
      </c>
      <c r="G74" s="14">
        <v>0</v>
      </c>
      <c r="H74" s="14">
        <f t="shared" si="3"/>
        <v>0</v>
      </c>
    </row>
    <row r="75" spans="1:8" x14ac:dyDescent="0.2">
      <c r="A75" s="48">
        <v>9600</v>
      </c>
      <c r="B75" s="10" t="s">
        <v>123</v>
      </c>
      <c r="C75" s="14">
        <v>0</v>
      </c>
      <c r="D75" s="14">
        <v>0</v>
      </c>
      <c r="E75" s="14">
        <f t="shared" si="2"/>
        <v>0</v>
      </c>
      <c r="F75" s="14">
        <v>0</v>
      </c>
      <c r="G75" s="14">
        <v>0</v>
      </c>
      <c r="H75" s="14">
        <f t="shared" si="3"/>
        <v>0</v>
      </c>
    </row>
    <row r="76" spans="1:8" x14ac:dyDescent="0.2">
      <c r="A76" s="48">
        <v>9900</v>
      </c>
      <c r="B76" s="11" t="s">
        <v>124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51"/>
      <c r="B77" s="12" t="s">
        <v>53</v>
      </c>
      <c r="C77" s="16">
        <f t="shared" ref="C77:H77" si="4">SUM(C5+C13+C23+C33+C43+C53+C57+C65+C69)</f>
        <v>16856222.509999998</v>
      </c>
      <c r="D77" s="16">
        <f t="shared" si="4"/>
        <v>1157444.3400000003</v>
      </c>
      <c r="E77" s="16">
        <f t="shared" si="4"/>
        <v>18013666.850000001</v>
      </c>
      <c r="F77" s="16">
        <f t="shared" si="4"/>
        <v>10864990.27</v>
      </c>
      <c r="G77" s="16">
        <f t="shared" si="4"/>
        <v>10384011.719999999</v>
      </c>
      <c r="H77" s="16">
        <f t="shared" si="4"/>
        <v>7148676.580000001</v>
      </c>
    </row>
    <row r="79" spans="1:8" x14ac:dyDescent="0.2">
      <c r="B79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49">
        <v>16454238.51</v>
      </c>
      <c r="D6" s="49">
        <v>1067608.22</v>
      </c>
      <c r="E6" s="49">
        <f>C6+D6</f>
        <v>17521846.73</v>
      </c>
      <c r="F6" s="49">
        <v>10757091.050000001</v>
      </c>
      <c r="G6" s="49">
        <v>10276112.5</v>
      </c>
      <c r="H6" s="49">
        <f>E6-F6</f>
        <v>6764755.6799999997</v>
      </c>
    </row>
    <row r="7" spans="1:8" x14ac:dyDescent="0.2">
      <c r="A7" s="5"/>
      <c r="B7" s="17"/>
      <c r="C7" s="49"/>
      <c r="D7" s="49"/>
      <c r="E7" s="49"/>
      <c r="F7" s="49"/>
      <c r="G7" s="49"/>
      <c r="H7" s="49"/>
    </row>
    <row r="8" spans="1:8" x14ac:dyDescent="0.2">
      <c r="A8" s="5"/>
      <c r="B8" s="17" t="s">
        <v>1</v>
      </c>
      <c r="C8" s="49">
        <v>285000</v>
      </c>
      <c r="D8" s="49">
        <v>89836.12</v>
      </c>
      <c r="E8" s="49">
        <f>C8+D8</f>
        <v>374836.12</v>
      </c>
      <c r="F8" s="49">
        <v>28935.02</v>
      </c>
      <c r="G8" s="49">
        <v>28935.02</v>
      </c>
      <c r="H8" s="49">
        <f>E8-F8</f>
        <v>345901.1</v>
      </c>
    </row>
    <row r="9" spans="1:8" x14ac:dyDescent="0.2">
      <c r="A9" s="5"/>
      <c r="B9" s="17"/>
      <c r="C9" s="49"/>
      <c r="D9" s="49"/>
      <c r="E9" s="49"/>
      <c r="F9" s="49"/>
      <c r="G9" s="49"/>
      <c r="H9" s="49"/>
    </row>
    <row r="10" spans="1:8" x14ac:dyDescent="0.2">
      <c r="A10" s="5"/>
      <c r="B10" s="17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7"/>
      <c r="C11" s="49"/>
      <c r="D11" s="49"/>
      <c r="E11" s="49"/>
      <c r="F11" s="49"/>
      <c r="G11" s="49"/>
      <c r="H11" s="49"/>
    </row>
    <row r="12" spans="1:8" x14ac:dyDescent="0.2">
      <c r="A12" s="5"/>
      <c r="B12" s="17" t="s">
        <v>41</v>
      </c>
      <c r="C12" s="49">
        <v>116984</v>
      </c>
      <c r="D12" s="49">
        <v>0</v>
      </c>
      <c r="E12" s="49">
        <f>C12+D12</f>
        <v>116984</v>
      </c>
      <c r="F12" s="49">
        <v>78964.2</v>
      </c>
      <c r="G12" s="49">
        <v>78964.2</v>
      </c>
      <c r="H12" s="49">
        <f>E12-F12</f>
        <v>38019.800000000003</v>
      </c>
    </row>
    <row r="13" spans="1:8" x14ac:dyDescent="0.2">
      <c r="A13" s="5"/>
      <c r="B13" s="17"/>
      <c r="C13" s="49"/>
      <c r="D13" s="49"/>
      <c r="E13" s="49"/>
      <c r="F13" s="49"/>
      <c r="G13" s="49"/>
      <c r="H13" s="49"/>
    </row>
    <row r="14" spans="1:8" x14ac:dyDescent="0.2">
      <c r="A14" s="5"/>
      <c r="B14" s="17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8"/>
      <c r="C15" s="50"/>
      <c r="D15" s="50"/>
      <c r="E15" s="50"/>
      <c r="F15" s="50"/>
      <c r="G15" s="50"/>
      <c r="H15" s="50"/>
    </row>
    <row r="16" spans="1:8" x14ac:dyDescent="0.2">
      <c r="A16" s="19"/>
      <c r="B16" s="12" t="s">
        <v>53</v>
      </c>
      <c r="C16" s="16">
        <f>SUM(C6+C8+C10+C12+C14)</f>
        <v>16856222.509999998</v>
      </c>
      <c r="D16" s="16">
        <f>SUM(D6+D8+D10+D12+D14)</f>
        <v>1157444.3399999999</v>
      </c>
      <c r="E16" s="16">
        <f>SUM(E6+E8+E10+E12+E14)</f>
        <v>18013666.850000001</v>
      </c>
      <c r="F16" s="16">
        <f t="shared" ref="F16:H16" si="0">SUM(F6+F8+F10+F12+F14)</f>
        <v>10864990.27</v>
      </c>
      <c r="G16" s="16">
        <f t="shared" si="0"/>
        <v>10384011.719999999</v>
      </c>
      <c r="H16" s="16">
        <f t="shared" si="0"/>
        <v>7148676.5799999991</v>
      </c>
    </row>
    <row r="18" spans="2:2" x14ac:dyDescent="0.2">
      <c r="B18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" customHeight="1" x14ac:dyDescent="0.2">
      <c r="A4" s="59"/>
      <c r="B4" s="60"/>
      <c r="C4" s="8" t="s">
        <v>55</v>
      </c>
      <c r="D4" s="8" t="s">
        <v>125</v>
      </c>
      <c r="E4" s="8" t="s">
        <v>56</v>
      </c>
      <c r="F4" s="8" t="s">
        <v>57</v>
      </c>
      <c r="G4" s="8" t="s">
        <v>58</v>
      </c>
      <c r="H4" s="56"/>
    </row>
    <row r="5" spans="1:8" x14ac:dyDescent="0.2">
      <c r="A5" s="61"/>
      <c r="B5" s="62"/>
      <c r="C5" s="9">
        <v>1</v>
      </c>
      <c r="D5" s="9">
        <v>2</v>
      </c>
      <c r="E5" s="9" t="s">
        <v>126</v>
      </c>
      <c r="F5" s="9">
        <v>4</v>
      </c>
      <c r="G5" s="9">
        <v>5</v>
      </c>
      <c r="H5" s="9" t="s">
        <v>127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130</v>
      </c>
      <c r="B7" s="21"/>
      <c r="C7" s="14">
        <v>511326.47</v>
      </c>
      <c r="D7" s="14">
        <v>-14583.1</v>
      </c>
      <c r="E7" s="14">
        <f>C7+D7</f>
        <v>496743.37</v>
      </c>
      <c r="F7" s="14">
        <v>325639.56</v>
      </c>
      <c r="G7" s="14">
        <v>325582.06</v>
      </c>
      <c r="H7" s="14">
        <f>E7-F7</f>
        <v>171103.81</v>
      </c>
    </row>
    <row r="8" spans="1:8" x14ac:dyDescent="0.2">
      <c r="A8" s="4" t="s">
        <v>131</v>
      </c>
      <c r="B8" s="21"/>
      <c r="C8" s="14">
        <v>1491392.93</v>
      </c>
      <c r="D8" s="14">
        <v>482488.62</v>
      </c>
      <c r="E8" s="14">
        <f t="shared" ref="E8:E13" si="0">C8+D8</f>
        <v>1973881.5499999998</v>
      </c>
      <c r="F8" s="14">
        <v>1081373.3</v>
      </c>
      <c r="G8" s="14">
        <v>1026515.28</v>
      </c>
      <c r="H8" s="14">
        <f t="shared" ref="H8:H13" si="1">E8-F8</f>
        <v>892508.24999999977</v>
      </c>
    </row>
    <row r="9" spans="1:8" x14ac:dyDescent="0.2">
      <c r="A9" s="4" t="s">
        <v>132</v>
      </c>
      <c r="B9" s="21"/>
      <c r="C9" s="14">
        <v>1537523.72</v>
      </c>
      <c r="D9" s="14">
        <v>18550</v>
      </c>
      <c r="E9" s="14">
        <f t="shared" si="0"/>
        <v>1556073.72</v>
      </c>
      <c r="F9" s="14">
        <v>973152.9</v>
      </c>
      <c r="G9" s="14">
        <v>913299.4</v>
      </c>
      <c r="H9" s="14">
        <f t="shared" si="1"/>
        <v>582920.81999999995</v>
      </c>
    </row>
    <row r="10" spans="1:8" x14ac:dyDescent="0.2">
      <c r="A10" s="4" t="s">
        <v>133</v>
      </c>
      <c r="B10" s="21"/>
      <c r="C10" s="14">
        <v>1964960.78</v>
      </c>
      <c r="D10" s="14">
        <v>83096</v>
      </c>
      <c r="E10" s="14">
        <f t="shared" si="0"/>
        <v>2048056.78</v>
      </c>
      <c r="F10" s="14">
        <v>1344694.78</v>
      </c>
      <c r="G10" s="14">
        <v>1326419.51</v>
      </c>
      <c r="H10" s="14">
        <f t="shared" si="1"/>
        <v>703362</v>
      </c>
    </row>
    <row r="11" spans="1:8" x14ac:dyDescent="0.2">
      <c r="A11" s="4" t="s">
        <v>134</v>
      </c>
      <c r="B11" s="21"/>
      <c r="C11" s="14">
        <v>407276.81</v>
      </c>
      <c r="D11" s="14">
        <v>17200</v>
      </c>
      <c r="E11" s="14">
        <f t="shared" si="0"/>
        <v>424476.81</v>
      </c>
      <c r="F11" s="14">
        <v>288803.83</v>
      </c>
      <c r="G11" s="14">
        <v>271258.90999999997</v>
      </c>
      <c r="H11" s="14">
        <f t="shared" si="1"/>
        <v>135672.97999999998</v>
      </c>
    </row>
    <row r="12" spans="1:8" x14ac:dyDescent="0.2">
      <c r="A12" s="4" t="s">
        <v>135</v>
      </c>
      <c r="B12" s="21"/>
      <c r="C12" s="14">
        <v>592757.97</v>
      </c>
      <c r="D12" s="14">
        <v>180279.03</v>
      </c>
      <c r="E12" s="14">
        <f t="shared" si="0"/>
        <v>773037</v>
      </c>
      <c r="F12" s="14">
        <v>479706.52</v>
      </c>
      <c r="G12" s="14">
        <v>451220.08</v>
      </c>
      <c r="H12" s="14">
        <f t="shared" si="1"/>
        <v>293330.48</v>
      </c>
    </row>
    <row r="13" spans="1:8" x14ac:dyDescent="0.2">
      <c r="A13" s="4" t="s">
        <v>136</v>
      </c>
      <c r="B13" s="21"/>
      <c r="C13" s="14">
        <v>1075586.22</v>
      </c>
      <c r="D13" s="14">
        <v>-68735.72</v>
      </c>
      <c r="E13" s="14">
        <f t="shared" si="0"/>
        <v>1006850.5</v>
      </c>
      <c r="F13" s="14">
        <v>674165.48</v>
      </c>
      <c r="G13" s="14">
        <v>654617.03</v>
      </c>
      <c r="H13" s="14">
        <f t="shared" si="1"/>
        <v>332685.02</v>
      </c>
    </row>
    <row r="14" spans="1:8" x14ac:dyDescent="0.2">
      <c r="A14" s="4" t="s">
        <v>137</v>
      </c>
      <c r="B14" s="21"/>
      <c r="C14" s="14">
        <v>1652911.77</v>
      </c>
      <c r="D14" s="14">
        <v>-76099.39</v>
      </c>
      <c r="E14" s="14">
        <f t="shared" ref="E14" si="2">C14+D14</f>
        <v>1576812.3800000001</v>
      </c>
      <c r="F14" s="14">
        <v>986933.74</v>
      </c>
      <c r="G14" s="14">
        <v>950789.54</v>
      </c>
      <c r="H14" s="14">
        <f t="shared" ref="H14" si="3">E14-F14</f>
        <v>589878.64000000013</v>
      </c>
    </row>
    <row r="15" spans="1:8" x14ac:dyDescent="0.2">
      <c r="A15" s="4" t="s">
        <v>138</v>
      </c>
      <c r="B15" s="21"/>
      <c r="C15" s="14">
        <v>3083507.46</v>
      </c>
      <c r="D15" s="14">
        <v>330000</v>
      </c>
      <c r="E15" s="14">
        <f t="shared" ref="E15" si="4">C15+D15</f>
        <v>3413507.46</v>
      </c>
      <c r="F15" s="14">
        <v>1504802.69</v>
      </c>
      <c r="G15" s="14">
        <v>1488889.87</v>
      </c>
      <c r="H15" s="14">
        <f t="shared" ref="H15" si="5">E15-F15</f>
        <v>1908704.77</v>
      </c>
    </row>
    <row r="16" spans="1:8" x14ac:dyDescent="0.2">
      <c r="A16" s="4" t="s">
        <v>139</v>
      </c>
      <c r="B16" s="21"/>
      <c r="C16" s="14">
        <v>259339.9</v>
      </c>
      <c r="D16" s="14">
        <v>10500</v>
      </c>
      <c r="E16" s="14">
        <f t="shared" ref="E16" si="6">C16+D16</f>
        <v>269839.90000000002</v>
      </c>
      <c r="F16" s="14">
        <v>175257.89</v>
      </c>
      <c r="G16" s="14">
        <v>168169.83</v>
      </c>
      <c r="H16" s="14">
        <f t="shared" ref="H16" si="7">E16-F16</f>
        <v>94582.010000000009</v>
      </c>
    </row>
    <row r="17" spans="1:8" x14ac:dyDescent="0.2">
      <c r="A17" s="4" t="s">
        <v>140</v>
      </c>
      <c r="B17" s="21"/>
      <c r="C17" s="14">
        <v>2518491.9900000002</v>
      </c>
      <c r="D17" s="14">
        <v>95730.2</v>
      </c>
      <c r="E17" s="14">
        <f t="shared" ref="E17" si="8">C17+D17</f>
        <v>2614222.1900000004</v>
      </c>
      <c r="F17" s="14">
        <v>1688582.42</v>
      </c>
      <c r="G17" s="14">
        <v>1632881.68</v>
      </c>
      <c r="H17" s="14">
        <f t="shared" ref="H17" si="9">E17-F17</f>
        <v>925639.77000000048</v>
      </c>
    </row>
    <row r="18" spans="1:8" x14ac:dyDescent="0.2">
      <c r="A18" s="4" t="s">
        <v>141</v>
      </c>
      <c r="B18" s="21"/>
      <c r="C18" s="14">
        <v>116984</v>
      </c>
      <c r="D18" s="14">
        <v>0</v>
      </c>
      <c r="E18" s="14">
        <f t="shared" ref="E18" si="10">C18+D18</f>
        <v>116984</v>
      </c>
      <c r="F18" s="14">
        <v>78964.2</v>
      </c>
      <c r="G18" s="14">
        <v>78964.2</v>
      </c>
      <c r="H18" s="14">
        <f t="shared" ref="H18" si="11">E18-F18</f>
        <v>38019.800000000003</v>
      </c>
    </row>
    <row r="19" spans="1:8" x14ac:dyDescent="0.2">
      <c r="A19" s="4" t="s">
        <v>142</v>
      </c>
      <c r="B19" s="21"/>
      <c r="C19" s="14">
        <v>134500</v>
      </c>
      <c r="D19" s="14">
        <v>-117484.9</v>
      </c>
      <c r="E19" s="14">
        <f t="shared" ref="E19" si="12">C19+D19</f>
        <v>17015.100000000006</v>
      </c>
      <c r="F19" s="14">
        <v>17015.099999999999</v>
      </c>
      <c r="G19" s="14">
        <v>17015.099999999999</v>
      </c>
      <c r="H19" s="14">
        <f t="shared" ref="H19" si="13">E19-F19</f>
        <v>0</v>
      </c>
    </row>
    <row r="20" spans="1:8" x14ac:dyDescent="0.2">
      <c r="A20" s="4" t="s">
        <v>143</v>
      </c>
      <c r="B20" s="21"/>
      <c r="C20" s="14">
        <v>316629.31</v>
      </c>
      <c r="D20" s="14">
        <v>32519.03</v>
      </c>
      <c r="E20" s="14">
        <f t="shared" ref="E20" si="14">C20+D20</f>
        <v>349148.33999999997</v>
      </c>
      <c r="F20" s="14">
        <v>231850.31</v>
      </c>
      <c r="G20" s="14">
        <v>225455.95</v>
      </c>
      <c r="H20" s="14">
        <f t="shared" ref="H20" si="15">E20-F20</f>
        <v>117298.02999999997</v>
      </c>
    </row>
    <row r="21" spans="1:8" x14ac:dyDescent="0.2">
      <c r="A21" s="4" t="s">
        <v>144</v>
      </c>
      <c r="B21" s="21"/>
      <c r="C21" s="14">
        <v>1193033.18</v>
      </c>
      <c r="D21" s="14">
        <v>-1193033.18</v>
      </c>
      <c r="E21" s="14">
        <f t="shared" ref="E21" si="16">C21+D21</f>
        <v>0</v>
      </c>
      <c r="F21" s="14">
        <v>0</v>
      </c>
      <c r="G21" s="14">
        <v>0</v>
      </c>
      <c r="H21" s="14">
        <f t="shared" ref="H21" si="17">E21-F21</f>
        <v>0</v>
      </c>
    </row>
    <row r="22" spans="1:8" x14ac:dyDescent="0.2">
      <c r="A22" s="4" t="s">
        <v>145</v>
      </c>
      <c r="B22" s="21"/>
      <c r="C22" s="14">
        <v>0</v>
      </c>
      <c r="D22" s="14">
        <v>1377017.75</v>
      </c>
      <c r="E22" s="14">
        <f t="shared" ref="E22" si="18">C22+D22</f>
        <v>1377017.75</v>
      </c>
      <c r="F22" s="14">
        <v>1014047.55</v>
      </c>
      <c r="G22" s="14">
        <v>852933.28</v>
      </c>
      <c r="H22" s="14">
        <f t="shared" ref="H22" si="19">E22-F22</f>
        <v>362970.19999999995</v>
      </c>
    </row>
    <row r="23" spans="1:8" x14ac:dyDescent="0.2">
      <c r="A23" s="4"/>
      <c r="B23" s="21"/>
      <c r="C23" s="14"/>
      <c r="D23" s="14"/>
      <c r="E23" s="14"/>
      <c r="F23" s="14"/>
      <c r="G23" s="14"/>
      <c r="H23" s="14"/>
    </row>
    <row r="24" spans="1:8" x14ac:dyDescent="0.2">
      <c r="A24" s="4"/>
      <c r="B24" s="24"/>
      <c r="C24" s="15"/>
      <c r="D24" s="15"/>
      <c r="E24" s="15"/>
      <c r="F24" s="15"/>
      <c r="G24" s="15"/>
      <c r="H24" s="15"/>
    </row>
    <row r="25" spans="1:8" x14ac:dyDescent="0.2">
      <c r="A25" s="25"/>
      <c r="B25" s="46" t="s">
        <v>53</v>
      </c>
      <c r="C25" s="22">
        <f t="shared" ref="C25:H25" si="20">SUM(C7:C24)</f>
        <v>16856222.510000002</v>
      </c>
      <c r="D25" s="22">
        <f t="shared" si="20"/>
        <v>1157444.3400000003</v>
      </c>
      <c r="E25" s="22">
        <f t="shared" si="20"/>
        <v>18013666.850000001</v>
      </c>
      <c r="F25" s="22">
        <f t="shared" si="20"/>
        <v>10864990.27</v>
      </c>
      <c r="G25" s="22">
        <f t="shared" si="20"/>
        <v>10384011.719999999</v>
      </c>
      <c r="H25" s="22">
        <f t="shared" si="20"/>
        <v>7148676.5800000001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0.399999999999999" x14ac:dyDescent="0.2">
      <c r="A31" s="59"/>
      <c r="B31" s="60"/>
      <c r="C31" s="8" t="s">
        <v>55</v>
      </c>
      <c r="D31" s="8" t="s">
        <v>125</v>
      </c>
      <c r="E31" s="8" t="s">
        <v>56</v>
      </c>
      <c r="F31" s="8" t="s">
        <v>57</v>
      </c>
      <c r="G31" s="8" t="s">
        <v>58</v>
      </c>
      <c r="H31" s="56"/>
    </row>
    <row r="32" spans="1:8" x14ac:dyDescent="0.2">
      <c r="A32" s="61"/>
      <c r="B32" s="62"/>
      <c r="C32" s="9">
        <v>1</v>
      </c>
      <c r="D32" s="9">
        <v>2</v>
      </c>
      <c r="E32" s="9" t="s">
        <v>126</v>
      </c>
      <c r="F32" s="9">
        <v>4</v>
      </c>
      <c r="G32" s="9">
        <v>5</v>
      </c>
      <c r="H32" s="9" t="s">
        <v>127</v>
      </c>
    </row>
    <row r="33" spans="1:8" x14ac:dyDescent="0.2">
      <c r="A33" s="27"/>
      <c r="B33" s="28"/>
      <c r="C33" s="32"/>
      <c r="D33" s="32"/>
      <c r="E33" s="32"/>
      <c r="F33" s="32"/>
      <c r="G33" s="32"/>
      <c r="H33" s="32"/>
    </row>
    <row r="34" spans="1:8" x14ac:dyDescent="0.2">
      <c r="A34" s="4" t="s">
        <v>8</v>
      </c>
      <c r="B34" s="2"/>
      <c r="C34" s="33">
        <v>0</v>
      </c>
      <c r="D34" s="33">
        <v>0</v>
      </c>
      <c r="E34" s="33">
        <f>C34+D34</f>
        <v>0</v>
      </c>
      <c r="F34" s="33">
        <v>0</v>
      </c>
      <c r="G34" s="33">
        <v>0</v>
      </c>
      <c r="H34" s="33">
        <f>E34-F34</f>
        <v>0</v>
      </c>
    </row>
    <row r="35" spans="1:8" x14ac:dyDescent="0.2">
      <c r="A35" s="4" t="s">
        <v>9</v>
      </c>
      <c r="B35" s="2"/>
      <c r="C35" s="33">
        <v>0</v>
      </c>
      <c r="D35" s="33">
        <v>0</v>
      </c>
      <c r="E35" s="33">
        <f t="shared" ref="E35:E37" si="21">C35+D35</f>
        <v>0</v>
      </c>
      <c r="F35" s="33">
        <v>0</v>
      </c>
      <c r="G35" s="33">
        <v>0</v>
      </c>
      <c r="H35" s="33">
        <f t="shared" ref="H35:H37" si="22">E35-F35</f>
        <v>0</v>
      </c>
    </row>
    <row r="36" spans="1:8" x14ac:dyDescent="0.2">
      <c r="A36" s="4" t="s">
        <v>10</v>
      </c>
      <c r="B36" s="2"/>
      <c r="C36" s="33">
        <v>0</v>
      </c>
      <c r="D36" s="33">
        <v>0</v>
      </c>
      <c r="E36" s="33">
        <f t="shared" si="21"/>
        <v>0</v>
      </c>
      <c r="F36" s="33">
        <v>0</v>
      </c>
      <c r="G36" s="33">
        <v>0</v>
      </c>
      <c r="H36" s="33">
        <f t="shared" si="22"/>
        <v>0</v>
      </c>
    </row>
    <row r="37" spans="1:8" x14ac:dyDescent="0.2">
      <c r="A37" s="4" t="s">
        <v>11</v>
      </c>
      <c r="B37" s="2"/>
      <c r="C37" s="33">
        <v>0</v>
      </c>
      <c r="D37" s="33">
        <v>0</v>
      </c>
      <c r="E37" s="33">
        <f t="shared" si="21"/>
        <v>0</v>
      </c>
      <c r="F37" s="33">
        <v>0</v>
      </c>
      <c r="G37" s="33">
        <v>0</v>
      </c>
      <c r="H37" s="33">
        <f t="shared" si="22"/>
        <v>0</v>
      </c>
    </row>
    <row r="38" spans="1:8" x14ac:dyDescent="0.2">
      <c r="A38" s="4"/>
      <c r="B38" s="2"/>
      <c r="C38" s="34"/>
      <c r="D38" s="34"/>
      <c r="E38" s="34"/>
      <c r="F38" s="34"/>
      <c r="G38" s="34"/>
      <c r="H38" s="34"/>
    </row>
    <row r="39" spans="1:8" x14ac:dyDescent="0.2">
      <c r="A39" s="25"/>
      <c r="B39" s="46" t="s">
        <v>53</v>
      </c>
      <c r="C39" s="22">
        <f>SUM(C34:C38)</f>
        <v>0</v>
      </c>
      <c r="D39" s="22">
        <f>SUM(D34:D38)</f>
        <v>0</v>
      </c>
      <c r="E39" s="22">
        <f>SUM(E34:E37)</f>
        <v>0</v>
      </c>
      <c r="F39" s="22">
        <f>SUM(F34:F37)</f>
        <v>0</v>
      </c>
      <c r="G39" s="22">
        <f>SUM(G34:G37)</f>
        <v>0</v>
      </c>
      <c r="H39" s="22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0.399999999999999" x14ac:dyDescent="0.2">
      <c r="A44" s="59"/>
      <c r="B44" s="60"/>
      <c r="C44" s="8" t="s">
        <v>55</v>
      </c>
      <c r="D44" s="8" t="s">
        <v>125</v>
      </c>
      <c r="E44" s="8" t="s">
        <v>56</v>
      </c>
      <c r="F44" s="8" t="s">
        <v>57</v>
      </c>
      <c r="G44" s="8" t="s">
        <v>58</v>
      </c>
      <c r="H44" s="56"/>
    </row>
    <row r="45" spans="1:8" x14ac:dyDescent="0.2">
      <c r="A45" s="61"/>
      <c r="B45" s="62"/>
      <c r="C45" s="9">
        <v>1</v>
      </c>
      <c r="D45" s="9">
        <v>2</v>
      </c>
      <c r="E45" s="9" t="s">
        <v>126</v>
      </c>
      <c r="F45" s="9">
        <v>4</v>
      </c>
      <c r="G45" s="9">
        <v>5</v>
      </c>
      <c r="H45" s="9" t="s">
        <v>127</v>
      </c>
    </row>
    <row r="46" spans="1:8" x14ac:dyDescent="0.2">
      <c r="A46" s="27"/>
      <c r="B46" s="28"/>
      <c r="C46" s="32"/>
      <c r="D46" s="32"/>
      <c r="E46" s="32"/>
      <c r="F46" s="32"/>
      <c r="G46" s="32"/>
      <c r="H46" s="32"/>
    </row>
    <row r="47" spans="1:8" ht="20.399999999999999" x14ac:dyDescent="0.2">
      <c r="A47" s="4"/>
      <c r="B47" s="30" t="s">
        <v>13</v>
      </c>
      <c r="C47" s="33">
        <v>0</v>
      </c>
      <c r="D47" s="33">
        <v>0</v>
      </c>
      <c r="E47" s="33">
        <f>C47+D47</f>
        <v>0</v>
      </c>
      <c r="F47" s="33">
        <v>0</v>
      </c>
      <c r="G47" s="33">
        <v>0</v>
      </c>
      <c r="H47" s="33">
        <f>E47-F47</f>
        <v>0</v>
      </c>
    </row>
    <row r="48" spans="1:8" x14ac:dyDescent="0.2">
      <c r="A48" s="4"/>
      <c r="B48" s="30"/>
      <c r="C48" s="33"/>
      <c r="D48" s="33"/>
      <c r="E48" s="33"/>
      <c r="F48" s="33"/>
      <c r="G48" s="33"/>
      <c r="H48" s="33"/>
    </row>
    <row r="49" spans="1:8" x14ac:dyDescent="0.2">
      <c r="A49" s="4"/>
      <c r="B49" s="30" t="s">
        <v>12</v>
      </c>
      <c r="C49" s="33">
        <v>0</v>
      </c>
      <c r="D49" s="33">
        <v>0</v>
      </c>
      <c r="E49" s="33">
        <f>C49+D49</f>
        <v>0</v>
      </c>
      <c r="F49" s="33">
        <v>0</v>
      </c>
      <c r="G49" s="33">
        <v>0</v>
      </c>
      <c r="H49" s="33">
        <f>E49-F49</f>
        <v>0</v>
      </c>
    </row>
    <row r="50" spans="1:8" x14ac:dyDescent="0.2">
      <c r="A50" s="4"/>
      <c r="B50" s="30"/>
      <c r="C50" s="33"/>
      <c r="D50" s="33"/>
      <c r="E50" s="33"/>
      <c r="F50" s="33"/>
      <c r="G50" s="33"/>
      <c r="H50" s="33"/>
    </row>
    <row r="51" spans="1:8" ht="20.399999999999999" x14ac:dyDescent="0.2">
      <c r="A51" s="4"/>
      <c r="B51" s="30" t="s">
        <v>14</v>
      </c>
      <c r="C51" s="33">
        <v>0</v>
      </c>
      <c r="D51" s="33">
        <v>0</v>
      </c>
      <c r="E51" s="33">
        <f>C51+D51</f>
        <v>0</v>
      </c>
      <c r="F51" s="33">
        <v>0</v>
      </c>
      <c r="G51" s="33">
        <v>0</v>
      </c>
      <c r="H51" s="33">
        <f>E51-F51</f>
        <v>0</v>
      </c>
    </row>
    <row r="52" spans="1:8" x14ac:dyDescent="0.2">
      <c r="A52" s="4"/>
      <c r="B52" s="30"/>
      <c r="C52" s="33"/>
      <c r="D52" s="33"/>
      <c r="E52" s="33"/>
      <c r="F52" s="33"/>
      <c r="G52" s="33"/>
      <c r="H52" s="33"/>
    </row>
    <row r="53" spans="1:8" ht="20.399999999999999" x14ac:dyDescent="0.2">
      <c r="A53" s="4"/>
      <c r="B53" s="30" t="s">
        <v>26</v>
      </c>
      <c r="C53" s="33">
        <v>0</v>
      </c>
      <c r="D53" s="33">
        <v>0</v>
      </c>
      <c r="E53" s="33">
        <f>C53+D53</f>
        <v>0</v>
      </c>
      <c r="F53" s="33">
        <v>0</v>
      </c>
      <c r="G53" s="33">
        <v>0</v>
      </c>
      <c r="H53" s="33">
        <f>E53-F53</f>
        <v>0</v>
      </c>
    </row>
    <row r="54" spans="1:8" x14ac:dyDescent="0.2">
      <c r="A54" s="4"/>
      <c r="B54" s="30"/>
      <c r="C54" s="33"/>
      <c r="D54" s="33"/>
      <c r="E54" s="33"/>
      <c r="F54" s="33"/>
      <c r="G54" s="33"/>
      <c r="H54" s="33"/>
    </row>
    <row r="55" spans="1:8" ht="20.399999999999999" x14ac:dyDescent="0.2">
      <c r="A55" s="4"/>
      <c r="B55" s="30" t="s">
        <v>27</v>
      </c>
      <c r="C55" s="33">
        <v>0</v>
      </c>
      <c r="D55" s="33">
        <v>0</v>
      </c>
      <c r="E55" s="33">
        <f>C55+D55</f>
        <v>0</v>
      </c>
      <c r="F55" s="33">
        <v>0</v>
      </c>
      <c r="G55" s="33">
        <v>0</v>
      </c>
      <c r="H55" s="33">
        <f>E55-F55</f>
        <v>0</v>
      </c>
    </row>
    <row r="56" spans="1:8" x14ac:dyDescent="0.2">
      <c r="A56" s="4"/>
      <c r="B56" s="30"/>
      <c r="C56" s="33"/>
      <c r="D56" s="33"/>
      <c r="E56" s="33"/>
      <c r="F56" s="33"/>
      <c r="G56" s="33"/>
      <c r="H56" s="33"/>
    </row>
    <row r="57" spans="1:8" ht="20.399999999999999" x14ac:dyDescent="0.2">
      <c r="A57" s="4"/>
      <c r="B57" s="30" t="s">
        <v>34</v>
      </c>
      <c r="C57" s="33">
        <v>0</v>
      </c>
      <c r="D57" s="33">
        <v>0</v>
      </c>
      <c r="E57" s="33">
        <f>C57+D57</f>
        <v>0</v>
      </c>
      <c r="F57" s="33">
        <v>0</v>
      </c>
      <c r="G57" s="33">
        <v>0</v>
      </c>
      <c r="H57" s="33">
        <f>E57-F57</f>
        <v>0</v>
      </c>
    </row>
    <row r="58" spans="1:8" x14ac:dyDescent="0.2">
      <c r="A58" s="4"/>
      <c r="B58" s="30"/>
      <c r="C58" s="33"/>
      <c r="D58" s="33"/>
      <c r="E58" s="33"/>
      <c r="F58" s="33"/>
      <c r="G58" s="33"/>
      <c r="H58" s="33"/>
    </row>
    <row r="59" spans="1:8" ht="20.399999999999999" x14ac:dyDescent="0.2">
      <c r="A59" s="4"/>
      <c r="B59" s="30" t="s">
        <v>15</v>
      </c>
      <c r="C59" s="33">
        <v>0</v>
      </c>
      <c r="D59" s="33">
        <v>0</v>
      </c>
      <c r="E59" s="33">
        <f>C59+D59</f>
        <v>0</v>
      </c>
      <c r="F59" s="33">
        <v>0</v>
      </c>
      <c r="G59" s="33">
        <v>0</v>
      </c>
      <c r="H59" s="33">
        <f>E59-F59</f>
        <v>0</v>
      </c>
    </row>
    <row r="60" spans="1:8" x14ac:dyDescent="0.2">
      <c r="A60" s="29"/>
      <c r="B60" s="31"/>
      <c r="C60" s="34"/>
      <c r="D60" s="34"/>
      <c r="E60" s="34"/>
      <c r="F60" s="34"/>
      <c r="G60" s="34"/>
      <c r="H60" s="34"/>
    </row>
    <row r="61" spans="1:8" x14ac:dyDescent="0.2">
      <c r="A61" s="25"/>
      <c r="B61" s="46" t="s">
        <v>53</v>
      </c>
      <c r="C61" s="22">
        <f t="shared" ref="C61:H61" si="23">SUM(C47:C59)</f>
        <v>0</v>
      </c>
      <c r="D61" s="22">
        <f t="shared" si="23"/>
        <v>0</v>
      </c>
      <c r="E61" s="22">
        <f t="shared" si="23"/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</row>
    <row r="63" spans="1:8" x14ac:dyDescent="0.2">
      <c r="B63" s="1" t="s">
        <v>150</v>
      </c>
    </row>
  </sheetData>
  <sheetProtection formatCells="0" formatColumns="0" formatRows="0" insertRows="0" deleteRows="0" autoFilter="0"/>
  <mergeCells count="12"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I23" sqref="I23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43"/>
      <c r="B5" s="44"/>
      <c r="C5" s="13"/>
      <c r="D5" s="13"/>
      <c r="E5" s="13"/>
      <c r="F5" s="13"/>
      <c r="G5" s="13"/>
      <c r="H5" s="13"/>
    </row>
    <row r="6" spans="1:8" x14ac:dyDescent="0.2">
      <c r="A6" s="40" t="s">
        <v>16</v>
      </c>
      <c r="B6" s="38"/>
      <c r="C6" s="14">
        <f t="shared" ref="C6:H6" si="0">SUM(C7:C14)</f>
        <v>6698237.0800000001</v>
      </c>
      <c r="D6" s="14">
        <f t="shared" si="0"/>
        <v>753536.09000000008</v>
      </c>
      <c r="E6" s="14">
        <f t="shared" si="0"/>
        <v>7451773.1699999999</v>
      </c>
      <c r="F6" s="14">
        <f t="shared" si="0"/>
        <v>4738908.09</v>
      </c>
      <c r="G6" s="14">
        <f t="shared" si="0"/>
        <v>4444749.53</v>
      </c>
      <c r="H6" s="14">
        <f t="shared" si="0"/>
        <v>2712865.08</v>
      </c>
    </row>
    <row r="7" spans="1:8" x14ac:dyDescent="0.2">
      <c r="A7" s="37"/>
      <c r="B7" s="41" t="s">
        <v>42</v>
      </c>
      <c r="C7" s="14">
        <v>0</v>
      </c>
      <c r="D7" s="14">
        <v>0</v>
      </c>
      <c r="E7" s="14">
        <f>C7+D7</f>
        <v>0</v>
      </c>
      <c r="F7" s="14">
        <v>0</v>
      </c>
      <c r="G7" s="14">
        <v>0</v>
      </c>
      <c r="H7" s="14">
        <f>E7-F7</f>
        <v>0</v>
      </c>
    </row>
    <row r="8" spans="1:8" x14ac:dyDescent="0.2">
      <c r="A8" s="37"/>
      <c r="B8" s="41" t="s">
        <v>17</v>
      </c>
      <c r="C8" s="14">
        <v>0</v>
      </c>
      <c r="D8" s="14">
        <v>0</v>
      </c>
      <c r="E8" s="14">
        <f t="shared" ref="E8:E14" si="1">C8+D8</f>
        <v>0</v>
      </c>
      <c r="F8" s="14">
        <v>0</v>
      </c>
      <c r="G8" s="14">
        <v>0</v>
      </c>
      <c r="H8" s="14">
        <f t="shared" ref="H8:H14" si="2">E8-F8</f>
        <v>0</v>
      </c>
    </row>
    <row r="9" spans="1:8" x14ac:dyDescent="0.2">
      <c r="A9" s="37"/>
      <c r="B9" s="41" t="s">
        <v>43</v>
      </c>
      <c r="C9" s="14">
        <v>2002719.4</v>
      </c>
      <c r="D9" s="14">
        <v>467905.52</v>
      </c>
      <c r="E9" s="14">
        <f t="shared" si="1"/>
        <v>2470624.92</v>
      </c>
      <c r="F9" s="14">
        <v>1407012.86</v>
      </c>
      <c r="G9" s="14">
        <v>1352097.34</v>
      </c>
      <c r="H9" s="14">
        <f t="shared" si="2"/>
        <v>1063612.0599999998</v>
      </c>
    </row>
    <row r="10" spans="1:8" x14ac:dyDescent="0.2">
      <c r="A10" s="37"/>
      <c r="B10" s="41" t="s">
        <v>3</v>
      </c>
      <c r="C10" s="14">
        <v>0</v>
      </c>
      <c r="D10" s="14">
        <v>0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</row>
    <row r="11" spans="1:8" x14ac:dyDescent="0.2">
      <c r="A11" s="37"/>
      <c r="B11" s="41" t="s">
        <v>23</v>
      </c>
      <c r="C11" s="14">
        <v>1537523.72</v>
      </c>
      <c r="D11" s="14">
        <v>18550</v>
      </c>
      <c r="E11" s="14">
        <f t="shared" si="1"/>
        <v>1556073.72</v>
      </c>
      <c r="F11" s="14">
        <v>973152.9</v>
      </c>
      <c r="G11" s="14">
        <v>913299.4</v>
      </c>
      <c r="H11" s="14">
        <f t="shared" si="2"/>
        <v>582920.81999999995</v>
      </c>
    </row>
    <row r="12" spans="1:8" x14ac:dyDescent="0.2">
      <c r="A12" s="37"/>
      <c r="B12" s="41" t="s">
        <v>18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37"/>
      <c r="B13" s="41" t="s">
        <v>44</v>
      </c>
      <c r="C13" s="14">
        <v>1964960.78</v>
      </c>
      <c r="D13" s="14">
        <v>83096</v>
      </c>
      <c r="E13" s="14">
        <f t="shared" si="1"/>
        <v>2048056.78</v>
      </c>
      <c r="F13" s="14">
        <v>1344694.78</v>
      </c>
      <c r="G13" s="14">
        <v>1326419.51</v>
      </c>
      <c r="H13" s="14">
        <f t="shared" si="2"/>
        <v>703362</v>
      </c>
    </row>
    <row r="14" spans="1:8" x14ac:dyDescent="0.2">
      <c r="A14" s="37"/>
      <c r="B14" s="41" t="s">
        <v>19</v>
      </c>
      <c r="C14" s="14">
        <v>1193033.18</v>
      </c>
      <c r="D14" s="14">
        <v>183984.57</v>
      </c>
      <c r="E14" s="14">
        <f t="shared" si="1"/>
        <v>1377017.75</v>
      </c>
      <c r="F14" s="14">
        <v>1014047.55</v>
      </c>
      <c r="G14" s="14">
        <v>852933.28</v>
      </c>
      <c r="H14" s="14">
        <f t="shared" si="2"/>
        <v>362970.19999999995</v>
      </c>
    </row>
    <row r="15" spans="1:8" x14ac:dyDescent="0.2">
      <c r="A15" s="39"/>
      <c r="B15" s="41"/>
      <c r="C15" s="14"/>
      <c r="D15" s="14"/>
      <c r="E15" s="14"/>
      <c r="F15" s="14"/>
      <c r="G15" s="14"/>
      <c r="H15" s="14"/>
    </row>
    <row r="16" spans="1:8" x14ac:dyDescent="0.2">
      <c r="A16" s="40" t="s">
        <v>20</v>
      </c>
      <c r="B16" s="42"/>
      <c r="C16" s="14">
        <f t="shared" ref="C16:H16" si="3">SUM(C17:C23)</f>
        <v>10157985.43</v>
      </c>
      <c r="D16" s="14">
        <f t="shared" si="3"/>
        <v>403908.25</v>
      </c>
      <c r="E16" s="14">
        <f t="shared" si="3"/>
        <v>10561893.68</v>
      </c>
      <c r="F16" s="14">
        <f t="shared" si="3"/>
        <v>6126082.1799999997</v>
      </c>
      <c r="G16" s="14">
        <f t="shared" si="3"/>
        <v>5939262.1899999995</v>
      </c>
      <c r="H16" s="14">
        <f t="shared" si="3"/>
        <v>4435811.5</v>
      </c>
    </row>
    <row r="17" spans="1:8" x14ac:dyDescent="0.2">
      <c r="A17" s="37"/>
      <c r="B17" s="41" t="s">
        <v>45</v>
      </c>
      <c r="C17" s="14">
        <v>0</v>
      </c>
      <c r="D17" s="14">
        <v>0</v>
      </c>
      <c r="E17" s="14">
        <f>C17+D17</f>
        <v>0</v>
      </c>
      <c r="F17" s="14">
        <v>0</v>
      </c>
      <c r="G17" s="14">
        <v>0</v>
      </c>
      <c r="H17" s="14">
        <f t="shared" ref="H17:H23" si="4">E17-F17</f>
        <v>0</v>
      </c>
    </row>
    <row r="18" spans="1:8" x14ac:dyDescent="0.2">
      <c r="A18" s="37"/>
      <c r="B18" s="41" t="s">
        <v>28</v>
      </c>
      <c r="C18" s="14">
        <v>0</v>
      </c>
      <c r="D18" s="14">
        <v>0</v>
      </c>
      <c r="E18" s="14">
        <f t="shared" ref="E18:E23" si="5">C18+D18</f>
        <v>0</v>
      </c>
      <c r="F18" s="14">
        <v>0</v>
      </c>
      <c r="G18" s="14">
        <v>0</v>
      </c>
      <c r="H18" s="14">
        <f t="shared" si="4"/>
        <v>0</v>
      </c>
    </row>
    <row r="19" spans="1:8" x14ac:dyDescent="0.2">
      <c r="A19" s="37"/>
      <c r="B19" s="41" t="s">
        <v>21</v>
      </c>
      <c r="C19" s="14">
        <v>407276.81</v>
      </c>
      <c r="D19" s="14">
        <v>17200</v>
      </c>
      <c r="E19" s="14">
        <f t="shared" si="5"/>
        <v>424476.81</v>
      </c>
      <c r="F19" s="14">
        <v>288803.83</v>
      </c>
      <c r="G19" s="14">
        <v>271258.90999999997</v>
      </c>
      <c r="H19" s="14">
        <f t="shared" si="4"/>
        <v>135672.97999999998</v>
      </c>
    </row>
    <row r="20" spans="1:8" x14ac:dyDescent="0.2">
      <c r="A20" s="37"/>
      <c r="B20" s="41" t="s">
        <v>46</v>
      </c>
      <c r="C20" s="14">
        <v>0</v>
      </c>
      <c r="D20" s="14">
        <v>0</v>
      </c>
      <c r="E20" s="14">
        <f t="shared" si="5"/>
        <v>0</v>
      </c>
      <c r="F20" s="14">
        <v>0</v>
      </c>
      <c r="G20" s="14">
        <v>0</v>
      </c>
      <c r="H20" s="14">
        <f t="shared" si="4"/>
        <v>0</v>
      </c>
    </row>
    <row r="21" spans="1:8" x14ac:dyDescent="0.2">
      <c r="A21" s="37"/>
      <c r="B21" s="41" t="s">
        <v>47</v>
      </c>
      <c r="C21" s="14">
        <v>2652991.9900000002</v>
      </c>
      <c r="D21" s="14">
        <v>-21754.7</v>
      </c>
      <c r="E21" s="14">
        <f t="shared" si="5"/>
        <v>2631237.29</v>
      </c>
      <c r="F21" s="14">
        <v>1705597.52</v>
      </c>
      <c r="G21" s="14">
        <v>1649896.78</v>
      </c>
      <c r="H21" s="14">
        <f t="shared" si="4"/>
        <v>925639.77</v>
      </c>
    </row>
    <row r="22" spans="1:8" x14ac:dyDescent="0.2">
      <c r="A22" s="37"/>
      <c r="B22" s="41" t="s">
        <v>48</v>
      </c>
      <c r="C22" s="14">
        <v>7097716.6299999999</v>
      </c>
      <c r="D22" s="14">
        <v>408462.95</v>
      </c>
      <c r="E22" s="14">
        <f t="shared" si="5"/>
        <v>7506179.5800000001</v>
      </c>
      <c r="F22" s="14">
        <v>4131680.83</v>
      </c>
      <c r="G22" s="14">
        <v>4018106.5</v>
      </c>
      <c r="H22" s="14">
        <f t="shared" si="4"/>
        <v>3374498.75</v>
      </c>
    </row>
    <row r="23" spans="1:8" x14ac:dyDescent="0.2">
      <c r="A23" s="37"/>
      <c r="B23" s="41" t="s">
        <v>4</v>
      </c>
      <c r="C23" s="14">
        <v>0</v>
      </c>
      <c r="D23" s="14">
        <v>0</v>
      </c>
      <c r="E23" s="14">
        <f t="shared" si="5"/>
        <v>0</v>
      </c>
      <c r="F23" s="14">
        <v>0</v>
      </c>
      <c r="G23" s="14">
        <v>0</v>
      </c>
      <c r="H23" s="14">
        <f t="shared" si="4"/>
        <v>0</v>
      </c>
    </row>
    <row r="24" spans="1:8" x14ac:dyDescent="0.2">
      <c r="A24" s="39"/>
      <c r="B24" s="41"/>
      <c r="C24" s="14"/>
      <c r="D24" s="14"/>
      <c r="E24" s="14"/>
      <c r="F24" s="14"/>
      <c r="G24" s="14"/>
      <c r="H24" s="14"/>
    </row>
    <row r="25" spans="1:8" x14ac:dyDescent="0.2">
      <c r="A25" s="40" t="s">
        <v>49</v>
      </c>
      <c r="B25" s="42"/>
      <c r="C25" s="14">
        <f t="shared" ref="C25:H25" si="6">SUM(C26:C34)</f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</row>
    <row r="26" spans="1:8" x14ac:dyDescent="0.2">
      <c r="A26" s="37"/>
      <c r="B26" s="41" t="s">
        <v>29</v>
      </c>
      <c r="C26" s="14">
        <v>0</v>
      </c>
      <c r="D26" s="14">
        <v>0</v>
      </c>
      <c r="E26" s="14">
        <f>C26+D26</f>
        <v>0</v>
      </c>
      <c r="F26" s="14">
        <v>0</v>
      </c>
      <c r="G26" s="14">
        <v>0</v>
      </c>
      <c r="H26" s="14">
        <f t="shared" ref="H26:H34" si="7">E26-F26</f>
        <v>0</v>
      </c>
    </row>
    <row r="27" spans="1:8" x14ac:dyDescent="0.2">
      <c r="A27" s="37"/>
      <c r="B27" s="41" t="s">
        <v>24</v>
      </c>
      <c r="C27" s="14">
        <v>0</v>
      </c>
      <c r="D27" s="14">
        <v>0</v>
      </c>
      <c r="E27" s="14">
        <f t="shared" ref="E27:E34" si="8">C27+D27</f>
        <v>0</v>
      </c>
      <c r="F27" s="14">
        <v>0</v>
      </c>
      <c r="G27" s="14">
        <v>0</v>
      </c>
      <c r="H27" s="14">
        <f t="shared" si="7"/>
        <v>0</v>
      </c>
    </row>
    <row r="28" spans="1:8" x14ac:dyDescent="0.2">
      <c r="A28" s="37"/>
      <c r="B28" s="41" t="s">
        <v>30</v>
      </c>
      <c r="C28" s="14">
        <v>0</v>
      </c>
      <c r="D28" s="14">
        <v>0</v>
      </c>
      <c r="E28" s="14">
        <f t="shared" si="8"/>
        <v>0</v>
      </c>
      <c r="F28" s="14">
        <v>0</v>
      </c>
      <c r="G28" s="14">
        <v>0</v>
      </c>
      <c r="H28" s="14">
        <f t="shared" si="7"/>
        <v>0</v>
      </c>
    </row>
    <row r="29" spans="1:8" x14ac:dyDescent="0.2">
      <c r="A29" s="37"/>
      <c r="B29" s="41" t="s">
        <v>50</v>
      </c>
      <c r="C29" s="14">
        <v>0</v>
      </c>
      <c r="D29" s="14">
        <v>0</v>
      </c>
      <c r="E29" s="14">
        <f t="shared" si="8"/>
        <v>0</v>
      </c>
      <c r="F29" s="14">
        <v>0</v>
      </c>
      <c r="G29" s="14">
        <v>0</v>
      </c>
      <c r="H29" s="14">
        <f t="shared" si="7"/>
        <v>0</v>
      </c>
    </row>
    <row r="30" spans="1:8" x14ac:dyDescent="0.2">
      <c r="A30" s="37"/>
      <c r="B30" s="41" t="s">
        <v>22</v>
      </c>
      <c r="C30" s="14">
        <v>0</v>
      </c>
      <c r="D30" s="14">
        <v>0</v>
      </c>
      <c r="E30" s="14">
        <f t="shared" si="8"/>
        <v>0</v>
      </c>
      <c r="F30" s="14">
        <v>0</v>
      </c>
      <c r="G30" s="14">
        <v>0</v>
      </c>
      <c r="H30" s="14">
        <f t="shared" si="7"/>
        <v>0</v>
      </c>
    </row>
    <row r="31" spans="1:8" x14ac:dyDescent="0.2">
      <c r="A31" s="37"/>
      <c r="B31" s="41" t="s">
        <v>5</v>
      </c>
      <c r="C31" s="14">
        <v>0</v>
      </c>
      <c r="D31" s="14">
        <v>0</v>
      </c>
      <c r="E31" s="14">
        <f t="shared" si="8"/>
        <v>0</v>
      </c>
      <c r="F31" s="14">
        <v>0</v>
      </c>
      <c r="G31" s="14">
        <v>0</v>
      </c>
      <c r="H31" s="14">
        <f t="shared" si="7"/>
        <v>0</v>
      </c>
    </row>
    <row r="32" spans="1:8" x14ac:dyDescent="0.2">
      <c r="A32" s="37"/>
      <c r="B32" s="41" t="s">
        <v>6</v>
      </c>
      <c r="C32" s="14">
        <v>0</v>
      </c>
      <c r="D32" s="14">
        <v>0</v>
      </c>
      <c r="E32" s="14">
        <f t="shared" si="8"/>
        <v>0</v>
      </c>
      <c r="F32" s="14">
        <v>0</v>
      </c>
      <c r="G32" s="14">
        <v>0</v>
      </c>
      <c r="H32" s="14">
        <f t="shared" si="7"/>
        <v>0</v>
      </c>
    </row>
    <row r="33" spans="1:8" x14ac:dyDescent="0.2">
      <c r="A33" s="37"/>
      <c r="B33" s="41" t="s">
        <v>51</v>
      </c>
      <c r="C33" s="14">
        <v>0</v>
      </c>
      <c r="D33" s="14">
        <v>0</v>
      </c>
      <c r="E33" s="14">
        <f t="shared" si="8"/>
        <v>0</v>
      </c>
      <c r="F33" s="14">
        <v>0</v>
      </c>
      <c r="G33" s="14">
        <v>0</v>
      </c>
      <c r="H33" s="14">
        <f t="shared" si="7"/>
        <v>0</v>
      </c>
    </row>
    <row r="34" spans="1:8" x14ac:dyDescent="0.2">
      <c r="A34" s="37"/>
      <c r="B34" s="41" t="s">
        <v>31</v>
      </c>
      <c r="C34" s="14">
        <v>0</v>
      </c>
      <c r="D34" s="14">
        <v>0</v>
      </c>
      <c r="E34" s="14">
        <f t="shared" si="8"/>
        <v>0</v>
      </c>
      <c r="F34" s="14">
        <v>0</v>
      </c>
      <c r="G34" s="14">
        <v>0</v>
      </c>
      <c r="H34" s="14">
        <f t="shared" si="7"/>
        <v>0</v>
      </c>
    </row>
    <row r="35" spans="1:8" x14ac:dyDescent="0.2">
      <c r="A35" s="39"/>
      <c r="B35" s="41"/>
      <c r="C35" s="14"/>
      <c r="D35" s="14"/>
      <c r="E35" s="14"/>
      <c r="F35" s="14"/>
      <c r="G35" s="14"/>
      <c r="H35" s="14"/>
    </row>
    <row r="36" spans="1:8" x14ac:dyDescent="0.2">
      <c r="A36" s="40" t="s">
        <v>32</v>
      </c>
      <c r="B36" s="42"/>
      <c r="C36" s="14">
        <f t="shared" ref="C36:H36" si="9">SUM(C37:C40)</f>
        <v>0</v>
      </c>
      <c r="D36" s="14">
        <f t="shared" si="9"/>
        <v>0</v>
      </c>
      <c r="E36" s="14">
        <f t="shared" si="9"/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</row>
    <row r="37" spans="1:8" x14ac:dyDescent="0.2">
      <c r="A37" s="37"/>
      <c r="B37" s="41" t="s">
        <v>52</v>
      </c>
      <c r="C37" s="14">
        <v>0</v>
      </c>
      <c r="D37" s="14">
        <v>0</v>
      </c>
      <c r="E37" s="14">
        <f>C37+D37</f>
        <v>0</v>
      </c>
      <c r="F37" s="14">
        <v>0</v>
      </c>
      <c r="G37" s="14">
        <v>0</v>
      </c>
      <c r="H37" s="14">
        <f t="shared" ref="H37:H40" si="10">E37-F37</f>
        <v>0</v>
      </c>
    </row>
    <row r="38" spans="1:8" ht="20.399999999999999" x14ac:dyDescent="0.2">
      <c r="A38" s="37"/>
      <c r="B38" s="41" t="s">
        <v>25</v>
      </c>
      <c r="C38" s="14">
        <v>0</v>
      </c>
      <c r="D38" s="14">
        <v>0</v>
      </c>
      <c r="E38" s="14">
        <f t="shared" ref="E38:E40" si="11">C38+D38</f>
        <v>0</v>
      </c>
      <c r="F38" s="14">
        <v>0</v>
      </c>
      <c r="G38" s="14">
        <v>0</v>
      </c>
      <c r="H38" s="14">
        <f t="shared" si="10"/>
        <v>0</v>
      </c>
    </row>
    <row r="39" spans="1:8" x14ac:dyDescent="0.2">
      <c r="A39" s="37"/>
      <c r="B39" s="41" t="s">
        <v>33</v>
      </c>
      <c r="C39" s="14">
        <v>0</v>
      </c>
      <c r="D39" s="14">
        <v>0</v>
      </c>
      <c r="E39" s="14">
        <f t="shared" si="11"/>
        <v>0</v>
      </c>
      <c r="F39" s="14">
        <v>0</v>
      </c>
      <c r="G39" s="14">
        <v>0</v>
      </c>
      <c r="H39" s="14">
        <f t="shared" si="10"/>
        <v>0</v>
      </c>
    </row>
    <row r="40" spans="1:8" x14ac:dyDescent="0.2">
      <c r="A40" s="37"/>
      <c r="B40" s="41" t="s">
        <v>7</v>
      </c>
      <c r="C40" s="14">
        <v>0</v>
      </c>
      <c r="D40" s="14">
        <v>0</v>
      </c>
      <c r="E40" s="14">
        <f t="shared" si="11"/>
        <v>0</v>
      </c>
      <c r="F40" s="14">
        <v>0</v>
      </c>
      <c r="G40" s="14">
        <v>0</v>
      </c>
      <c r="H40" s="14">
        <f t="shared" si="10"/>
        <v>0</v>
      </c>
    </row>
    <row r="41" spans="1:8" x14ac:dyDescent="0.2">
      <c r="A41" s="39"/>
      <c r="B41" s="41"/>
      <c r="C41" s="14"/>
      <c r="D41" s="14"/>
      <c r="E41" s="14"/>
      <c r="F41" s="14"/>
      <c r="G41" s="14"/>
      <c r="H41" s="14"/>
    </row>
    <row r="42" spans="1:8" x14ac:dyDescent="0.2">
      <c r="A42" s="45"/>
      <c r="B42" s="46" t="s">
        <v>53</v>
      </c>
      <c r="C42" s="22">
        <f t="shared" ref="C42:H42" si="12">SUM(C36+C25+C16+C6)</f>
        <v>16856222.509999998</v>
      </c>
      <c r="D42" s="22">
        <f t="shared" si="12"/>
        <v>1157444.3400000001</v>
      </c>
      <c r="E42" s="22">
        <f t="shared" si="12"/>
        <v>18013666.850000001</v>
      </c>
      <c r="F42" s="22">
        <f t="shared" si="12"/>
        <v>10864990.27</v>
      </c>
      <c r="G42" s="22">
        <f t="shared" si="12"/>
        <v>10384011.719999999</v>
      </c>
      <c r="H42" s="22">
        <f t="shared" si="12"/>
        <v>7148676.5800000001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1" t="s">
        <v>150</v>
      </c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2018-10-23T19:24:24Z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